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Ilona\EMEP\EMEP 2025\IIR 2025\e-Annex\"/>
    </mc:Choice>
  </mc:AlternateContent>
  <bookViews>
    <workbookView xWindow="0" yWindow="0" windowWidth="28800" windowHeight="13500"/>
  </bookViews>
  <sheets>
    <sheet name="reported data" sheetId="3" r:id="rId1"/>
    <sheet name="calcullation" sheetId="1" r:id="rId2"/>
    <sheet name="EFs" sheetId="2" r:id="rId3"/>
  </sheets>
  <definedNames>
    <definedName name="_xlnm._FilterDatabase" localSheetId="1" hidden="1">calcullation!$A$1:$Z$31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5" i="1" l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AD37" i="3" l="1"/>
  <c r="AA37" i="3"/>
  <c r="Y37" i="3"/>
  <c r="X37" i="3"/>
  <c r="W37" i="3"/>
  <c r="V37" i="3"/>
  <c r="U37" i="3"/>
  <c r="T37" i="3"/>
  <c r="R37" i="3"/>
  <c r="Q37" i="3"/>
  <c r="P37" i="3"/>
  <c r="N37" i="3"/>
  <c r="M37" i="3"/>
  <c r="L37" i="3"/>
  <c r="K37" i="3"/>
  <c r="J37" i="3"/>
  <c r="I37" i="3"/>
  <c r="H37" i="3"/>
  <c r="F37" i="3"/>
  <c r="E37" i="3"/>
  <c r="D37" i="3"/>
  <c r="AA36" i="3" l="1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AA7" i="3"/>
  <c r="AA6" i="3"/>
  <c r="AA5" i="3"/>
  <c r="AA4" i="3"/>
  <c r="AD36" i="3"/>
  <c r="Y36" i="3"/>
  <c r="X36" i="3"/>
  <c r="W36" i="3"/>
  <c r="V36" i="3"/>
  <c r="U36" i="3"/>
  <c r="T36" i="3"/>
  <c r="R36" i="3"/>
  <c r="Q36" i="3"/>
  <c r="P36" i="3"/>
  <c r="N36" i="3"/>
  <c r="M36" i="3"/>
  <c r="L36" i="3"/>
  <c r="K36" i="3"/>
  <c r="J36" i="3"/>
  <c r="I36" i="3"/>
  <c r="H36" i="3"/>
  <c r="F36" i="3"/>
  <c r="E36" i="3"/>
  <c r="D36" i="3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2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E33" i="1" l="1"/>
  <c r="F33" i="1" s="1"/>
  <c r="G33" i="1" s="1"/>
  <c r="AD35" i="3" l="1"/>
  <c r="V33" i="1"/>
  <c r="N35" i="3" s="1"/>
  <c r="M33" i="1"/>
  <c r="I35" i="3" s="1"/>
  <c r="U33" i="1"/>
  <c r="M35" i="3" s="1"/>
  <c r="L33" i="1"/>
  <c r="J35" i="3" s="1"/>
  <c r="T33" i="1"/>
  <c r="T35" i="3" s="1"/>
  <c r="K33" i="1"/>
  <c r="E35" i="3" s="1"/>
  <c r="I33" i="1"/>
  <c r="D35" i="3" s="1"/>
  <c r="H33" i="1"/>
  <c r="L35" i="3" s="1"/>
  <c r="S33" i="1"/>
  <c r="P35" i="3" s="1"/>
  <c r="J33" i="1"/>
  <c r="F35" i="3" s="1"/>
  <c r="Q33" i="1"/>
  <c r="R35" i="3" s="1"/>
  <c r="X33" i="1"/>
  <c r="Y35" i="3" s="1"/>
  <c r="P33" i="1"/>
  <c r="Q35" i="3" s="1"/>
  <c r="Z33" i="1"/>
  <c r="V35" i="3" s="1"/>
  <c r="W33" i="1"/>
  <c r="X35" i="3" s="1"/>
  <c r="N33" i="1"/>
  <c r="R33" i="1"/>
  <c r="U35" i="3" s="1"/>
  <c r="Y33" i="1"/>
  <c r="W35" i="3" s="1"/>
  <c r="O33" i="1" l="1"/>
  <c r="K35" i="3" s="1"/>
  <c r="H35" i="3"/>
  <c r="E32" i="1"/>
  <c r="F32" i="1" s="1"/>
  <c r="G32" i="1" s="1"/>
  <c r="AD34" i="3" s="1"/>
  <c r="V32" i="1" l="1"/>
  <c r="N34" i="3" s="1"/>
  <c r="X32" i="1"/>
  <c r="Y34" i="3" s="1"/>
  <c r="W32" i="1"/>
  <c r="X34" i="3" s="1"/>
  <c r="H32" i="1"/>
  <c r="L34" i="3" s="1"/>
  <c r="P32" i="1"/>
  <c r="Q34" i="3" s="1"/>
  <c r="I32" i="1"/>
  <c r="D34" i="3" s="1"/>
  <c r="Q32" i="1"/>
  <c r="R34" i="3" s="1"/>
  <c r="Y32" i="1"/>
  <c r="W34" i="3" s="1"/>
  <c r="J32" i="1"/>
  <c r="F34" i="3" s="1"/>
  <c r="R32" i="1"/>
  <c r="U34" i="3" s="1"/>
  <c r="Z32" i="1"/>
  <c r="V34" i="3" s="1"/>
  <c r="K32" i="1"/>
  <c r="E34" i="3" s="1"/>
  <c r="S32" i="1"/>
  <c r="P34" i="3" s="1"/>
  <c r="L32" i="1"/>
  <c r="J34" i="3" s="1"/>
  <c r="T32" i="1"/>
  <c r="T34" i="3" s="1"/>
  <c r="M32" i="1"/>
  <c r="I34" i="3" s="1"/>
  <c r="U32" i="1"/>
  <c r="M34" i="3" s="1"/>
  <c r="N32" i="1"/>
  <c r="O32" i="1" l="1"/>
  <c r="K34" i="3" s="1"/>
  <c r="H34" i="3"/>
  <c r="E3" i="1"/>
  <c r="F3" i="1" s="1"/>
  <c r="G3" i="1" s="1"/>
  <c r="AD5" i="3" s="1"/>
  <c r="E4" i="1"/>
  <c r="F4" i="1" s="1"/>
  <c r="G4" i="1" s="1"/>
  <c r="AD6" i="3" s="1"/>
  <c r="E5" i="1"/>
  <c r="F5" i="1" s="1"/>
  <c r="G5" i="1" s="1"/>
  <c r="AD7" i="3" s="1"/>
  <c r="E6" i="1"/>
  <c r="F6" i="1" s="1"/>
  <c r="G6" i="1" s="1"/>
  <c r="AD8" i="3" s="1"/>
  <c r="E7" i="1"/>
  <c r="F7" i="1" s="1"/>
  <c r="G7" i="1" s="1"/>
  <c r="AD9" i="3" s="1"/>
  <c r="E8" i="1"/>
  <c r="F8" i="1" s="1"/>
  <c r="G8" i="1" s="1"/>
  <c r="AD10" i="3" s="1"/>
  <c r="E9" i="1"/>
  <c r="F9" i="1" s="1"/>
  <c r="G9" i="1" s="1"/>
  <c r="E10" i="1"/>
  <c r="F10" i="1" s="1"/>
  <c r="G10" i="1" s="1"/>
  <c r="AD12" i="3" s="1"/>
  <c r="E11" i="1"/>
  <c r="F11" i="1" s="1"/>
  <c r="G11" i="1" s="1"/>
  <c r="AD13" i="3" s="1"/>
  <c r="E12" i="1"/>
  <c r="F12" i="1" s="1"/>
  <c r="G12" i="1" s="1"/>
  <c r="AD14" i="3" s="1"/>
  <c r="E13" i="1"/>
  <c r="F13" i="1" s="1"/>
  <c r="G13" i="1" s="1"/>
  <c r="AD15" i="3" s="1"/>
  <c r="E14" i="1"/>
  <c r="F14" i="1" s="1"/>
  <c r="G14" i="1" s="1"/>
  <c r="AD16" i="3" s="1"/>
  <c r="E15" i="1"/>
  <c r="F15" i="1" s="1"/>
  <c r="G15" i="1" s="1"/>
  <c r="AD17" i="3" s="1"/>
  <c r="E16" i="1"/>
  <c r="F16" i="1" s="1"/>
  <c r="G16" i="1" s="1"/>
  <c r="AD18" i="3" s="1"/>
  <c r="E17" i="1"/>
  <c r="F17" i="1" s="1"/>
  <c r="G17" i="1" s="1"/>
  <c r="E18" i="1"/>
  <c r="F18" i="1" s="1"/>
  <c r="G18" i="1" s="1"/>
  <c r="AD20" i="3" s="1"/>
  <c r="E19" i="1"/>
  <c r="F19" i="1" s="1"/>
  <c r="G19" i="1" s="1"/>
  <c r="AD21" i="3" s="1"/>
  <c r="E20" i="1"/>
  <c r="F20" i="1" s="1"/>
  <c r="G20" i="1" s="1"/>
  <c r="AD22" i="3" s="1"/>
  <c r="E21" i="1"/>
  <c r="F21" i="1" s="1"/>
  <c r="G21" i="1" s="1"/>
  <c r="AD23" i="3" s="1"/>
  <c r="E22" i="1"/>
  <c r="F22" i="1" s="1"/>
  <c r="G22" i="1" s="1"/>
  <c r="AD24" i="3" s="1"/>
  <c r="E23" i="1"/>
  <c r="F23" i="1" s="1"/>
  <c r="G23" i="1" s="1"/>
  <c r="AD25" i="3" s="1"/>
  <c r="E24" i="1"/>
  <c r="F24" i="1" s="1"/>
  <c r="G24" i="1" s="1"/>
  <c r="AD26" i="3" s="1"/>
  <c r="E25" i="1"/>
  <c r="F25" i="1" s="1"/>
  <c r="G25" i="1" s="1"/>
  <c r="E26" i="1"/>
  <c r="F26" i="1" s="1"/>
  <c r="G26" i="1" s="1"/>
  <c r="AD28" i="3" s="1"/>
  <c r="E27" i="1"/>
  <c r="F27" i="1" s="1"/>
  <c r="G27" i="1" s="1"/>
  <c r="AD29" i="3" s="1"/>
  <c r="E28" i="1"/>
  <c r="F28" i="1" s="1"/>
  <c r="G28" i="1" s="1"/>
  <c r="AD30" i="3" s="1"/>
  <c r="E29" i="1"/>
  <c r="F29" i="1" s="1"/>
  <c r="G29" i="1" s="1"/>
  <c r="AD31" i="3" s="1"/>
  <c r="E30" i="1"/>
  <c r="F30" i="1" s="1"/>
  <c r="G30" i="1" s="1"/>
  <c r="AD32" i="3" s="1"/>
  <c r="E31" i="1"/>
  <c r="F31" i="1" s="1"/>
  <c r="G31" i="1" s="1"/>
  <c r="AD33" i="3" s="1"/>
  <c r="E2" i="1"/>
  <c r="F2" i="1" s="1"/>
  <c r="G2" i="1" s="1"/>
  <c r="AD4" i="3" s="1"/>
  <c r="I17" i="1" l="1"/>
  <c r="D19" i="3" s="1"/>
  <c r="AD19" i="3"/>
  <c r="J25" i="1"/>
  <c r="F27" i="3" s="1"/>
  <c r="AD27" i="3"/>
  <c r="I9" i="1"/>
  <c r="D11" i="3" s="1"/>
  <c r="AD11" i="3"/>
  <c r="Z18" i="1"/>
  <c r="V20" i="3" s="1"/>
  <c r="Y18" i="1"/>
  <c r="W20" i="3" s="1"/>
  <c r="U18" i="1"/>
  <c r="M20" i="3" s="1"/>
  <c r="Q18" i="1"/>
  <c r="R20" i="3" s="1"/>
  <c r="V18" i="1"/>
  <c r="N20" i="3" s="1"/>
  <c r="R18" i="1"/>
  <c r="U20" i="3" s="1"/>
  <c r="T18" i="1"/>
  <c r="T20" i="3" s="1"/>
  <c r="P18" i="1"/>
  <c r="Q20" i="3" s="1"/>
  <c r="W18" i="1"/>
  <c r="X20" i="3" s="1"/>
  <c r="S18" i="1"/>
  <c r="P20" i="3" s="1"/>
  <c r="X18" i="1"/>
  <c r="Y20" i="3" s="1"/>
  <c r="M18" i="1"/>
  <c r="I20" i="3" s="1"/>
  <c r="L18" i="1"/>
  <c r="J20" i="3" s="1"/>
  <c r="H18" i="1"/>
  <c r="L20" i="3" s="1"/>
  <c r="I18" i="1"/>
  <c r="D20" i="3" s="1"/>
  <c r="N18" i="1"/>
  <c r="J18" i="1"/>
  <c r="F20" i="3" s="1"/>
  <c r="K18" i="1"/>
  <c r="E20" i="3" s="1"/>
  <c r="Z30" i="1"/>
  <c r="V32" i="3" s="1"/>
  <c r="W30" i="1"/>
  <c r="X32" i="3" s="1"/>
  <c r="S30" i="1"/>
  <c r="P32" i="3" s="1"/>
  <c r="X30" i="1"/>
  <c r="Y32" i="3" s="1"/>
  <c r="T30" i="1"/>
  <c r="T32" i="3" s="1"/>
  <c r="P30" i="1"/>
  <c r="Q32" i="3" s="1"/>
  <c r="Q30" i="1"/>
  <c r="R32" i="3" s="1"/>
  <c r="V30" i="1"/>
  <c r="N32" i="3" s="1"/>
  <c r="Y30" i="1"/>
  <c r="W32" i="3" s="1"/>
  <c r="U30" i="1"/>
  <c r="M32" i="3" s="1"/>
  <c r="R30" i="1"/>
  <c r="U32" i="3" s="1"/>
  <c r="N30" i="1"/>
  <c r="J30" i="1"/>
  <c r="F32" i="3" s="1"/>
  <c r="K30" i="1"/>
  <c r="E32" i="3" s="1"/>
  <c r="M30" i="1"/>
  <c r="I32" i="3" s="1"/>
  <c r="L30" i="1"/>
  <c r="J32" i="3" s="1"/>
  <c r="H30" i="1"/>
  <c r="L32" i="3" s="1"/>
  <c r="I30" i="1"/>
  <c r="D32" i="3" s="1"/>
  <c r="Z14" i="1"/>
  <c r="V16" i="3" s="1"/>
  <c r="W14" i="1"/>
  <c r="X16" i="3" s="1"/>
  <c r="S14" i="1"/>
  <c r="P16" i="3" s="1"/>
  <c r="V14" i="1"/>
  <c r="N16" i="3" s="1"/>
  <c r="X14" i="1"/>
  <c r="Y16" i="3" s="1"/>
  <c r="T14" i="1"/>
  <c r="T16" i="3" s="1"/>
  <c r="P14" i="1"/>
  <c r="Q16" i="3" s="1"/>
  <c r="R14" i="1"/>
  <c r="U16" i="3" s="1"/>
  <c r="Y14" i="1"/>
  <c r="W16" i="3" s="1"/>
  <c r="U14" i="1"/>
  <c r="M16" i="3" s="1"/>
  <c r="Q14" i="1"/>
  <c r="R16" i="3" s="1"/>
  <c r="N14" i="1"/>
  <c r="J14" i="1"/>
  <c r="F16" i="3" s="1"/>
  <c r="K14" i="1"/>
  <c r="E16" i="3" s="1"/>
  <c r="M14" i="1"/>
  <c r="I16" i="3" s="1"/>
  <c r="L14" i="1"/>
  <c r="J16" i="3" s="1"/>
  <c r="H14" i="1"/>
  <c r="L16" i="3" s="1"/>
  <c r="I14" i="1"/>
  <c r="D16" i="3" s="1"/>
  <c r="Z12" i="1"/>
  <c r="V14" i="3" s="1"/>
  <c r="X12" i="1"/>
  <c r="Y14" i="3" s="1"/>
  <c r="T12" i="1"/>
  <c r="T14" i="3" s="1"/>
  <c r="P12" i="1"/>
  <c r="Q14" i="3" s="1"/>
  <c r="Y12" i="1"/>
  <c r="W14" i="3" s="1"/>
  <c r="U12" i="1"/>
  <c r="M14" i="3" s="1"/>
  <c r="Q12" i="1"/>
  <c r="R14" i="3" s="1"/>
  <c r="W12" i="1"/>
  <c r="X14" i="3" s="1"/>
  <c r="V12" i="1"/>
  <c r="N14" i="3" s="1"/>
  <c r="R12" i="1"/>
  <c r="U14" i="3" s="1"/>
  <c r="S12" i="1"/>
  <c r="P14" i="3" s="1"/>
  <c r="K12" i="1"/>
  <c r="E14" i="3" s="1"/>
  <c r="M12" i="1"/>
  <c r="I14" i="3" s="1"/>
  <c r="L12" i="1"/>
  <c r="J14" i="3" s="1"/>
  <c r="H12" i="1"/>
  <c r="L14" i="3" s="1"/>
  <c r="I12" i="1"/>
  <c r="D14" i="3" s="1"/>
  <c r="N12" i="1"/>
  <c r="J12" i="1"/>
  <c r="F14" i="3" s="1"/>
  <c r="Z13" i="1"/>
  <c r="V15" i="3" s="1"/>
  <c r="X13" i="1"/>
  <c r="Y15" i="3" s="1"/>
  <c r="T13" i="1"/>
  <c r="T15" i="3" s="1"/>
  <c r="P13" i="1"/>
  <c r="Q15" i="3" s="1"/>
  <c r="Y13" i="1"/>
  <c r="W15" i="3" s="1"/>
  <c r="U13" i="1"/>
  <c r="M15" i="3" s="1"/>
  <c r="Q13" i="1"/>
  <c r="R15" i="3" s="1"/>
  <c r="V13" i="1"/>
  <c r="N15" i="3" s="1"/>
  <c r="R13" i="1"/>
  <c r="U15" i="3" s="1"/>
  <c r="W13" i="1"/>
  <c r="X15" i="3" s="1"/>
  <c r="S13" i="1"/>
  <c r="P15" i="3" s="1"/>
  <c r="J13" i="1"/>
  <c r="F15" i="3" s="1"/>
  <c r="K13" i="1"/>
  <c r="E15" i="3" s="1"/>
  <c r="M13" i="1"/>
  <c r="I15" i="3" s="1"/>
  <c r="L13" i="1"/>
  <c r="J15" i="3" s="1"/>
  <c r="H13" i="1"/>
  <c r="L15" i="3" s="1"/>
  <c r="N13" i="1"/>
  <c r="I13" i="1"/>
  <c r="D15" i="3" s="1"/>
  <c r="Z27" i="1"/>
  <c r="V29" i="3" s="1"/>
  <c r="Y27" i="1"/>
  <c r="W29" i="3" s="1"/>
  <c r="U27" i="1"/>
  <c r="M29" i="3" s="1"/>
  <c r="Q27" i="1"/>
  <c r="R29" i="3" s="1"/>
  <c r="V27" i="1"/>
  <c r="N29" i="3" s="1"/>
  <c r="R27" i="1"/>
  <c r="U29" i="3" s="1"/>
  <c r="W27" i="1"/>
  <c r="X29" i="3" s="1"/>
  <c r="S27" i="1"/>
  <c r="P29" i="3" s="1"/>
  <c r="X27" i="1"/>
  <c r="Y29" i="3" s="1"/>
  <c r="T27" i="1"/>
  <c r="T29" i="3" s="1"/>
  <c r="P27" i="1"/>
  <c r="Q29" i="3" s="1"/>
  <c r="K27" i="1"/>
  <c r="E29" i="3" s="1"/>
  <c r="M27" i="1"/>
  <c r="I29" i="3" s="1"/>
  <c r="L27" i="1"/>
  <c r="J29" i="3" s="1"/>
  <c r="H27" i="1"/>
  <c r="L29" i="3" s="1"/>
  <c r="J27" i="1"/>
  <c r="F29" i="3" s="1"/>
  <c r="I27" i="1"/>
  <c r="D29" i="3" s="1"/>
  <c r="N27" i="1"/>
  <c r="Z29" i="1"/>
  <c r="V31" i="3" s="1"/>
  <c r="X29" i="1"/>
  <c r="Y31" i="3" s="1"/>
  <c r="T29" i="1"/>
  <c r="T31" i="3" s="1"/>
  <c r="P29" i="1"/>
  <c r="Q31" i="3" s="1"/>
  <c r="Y29" i="1"/>
  <c r="W31" i="3" s="1"/>
  <c r="U29" i="1"/>
  <c r="M31" i="3" s="1"/>
  <c r="Q29" i="1"/>
  <c r="R31" i="3" s="1"/>
  <c r="V29" i="1"/>
  <c r="N31" i="3" s="1"/>
  <c r="R29" i="1"/>
  <c r="U31" i="3" s="1"/>
  <c r="W29" i="1"/>
  <c r="X31" i="3" s="1"/>
  <c r="S29" i="1"/>
  <c r="P31" i="3" s="1"/>
  <c r="J29" i="1"/>
  <c r="F31" i="3" s="1"/>
  <c r="I29" i="1"/>
  <c r="D31" i="3" s="1"/>
  <c r="K29" i="1"/>
  <c r="E31" i="3" s="1"/>
  <c r="M29" i="1"/>
  <c r="I31" i="3" s="1"/>
  <c r="L29" i="1"/>
  <c r="J31" i="3" s="1"/>
  <c r="H29" i="1"/>
  <c r="L31" i="3" s="1"/>
  <c r="N29" i="1"/>
  <c r="Z28" i="1"/>
  <c r="V30" i="3" s="1"/>
  <c r="X28" i="1"/>
  <c r="Y30" i="3" s="1"/>
  <c r="T28" i="1"/>
  <c r="T30" i="3" s="1"/>
  <c r="P28" i="1"/>
  <c r="Q30" i="3" s="1"/>
  <c r="Y28" i="1"/>
  <c r="W30" i="3" s="1"/>
  <c r="U28" i="1"/>
  <c r="M30" i="3" s="1"/>
  <c r="Q28" i="1"/>
  <c r="R30" i="3" s="1"/>
  <c r="R28" i="1"/>
  <c r="U30" i="3" s="1"/>
  <c r="W28" i="1"/>
  <c r="X30" i="3" s="1"/>
  <c r="V28" i="1"/>
  <c r="N30" i="3" s="1"/>
  <c r="S28" i="1"/>
  <c r="P30" i="3" s="1"/>
  <c r="K28" i="1"/>
  <c r="E30" i="3" s="1"/>
  <c r="M28" i="1"/>
  <c r="I30" i="3" s="1"/>
  <c r="L28" i="1"/>
  <c r="J30" i="3" s="1"/>
  <c r="H28" i="1"/>
  <c r="L30" i="3" s="1"/>
  <c r="N28" i="1"/>
  <c r="I28" i="1"/>
  <c r="D30" i="3" s="1"/>
  <c r="J28" i="1"/>
  <c r="F30" i="3" s="1"/>
  <c r="Z11" i="1"/>
  <c r="V13" i="3" s="1"/>
  <c r="Y11" i="1"/>
  <c r="W13" i="3" s="1"/>
  <c r="U11" i="1"/>
  <c r="M13" i="3" s="1"/>
  <c r="Q11" i="1"/>
  <c r="R13" i="3" s="1"/>
  <c r="V11" i="1"/>
  <c r="N13" i="3" s="1"/>
  <c r="R11" i="1"/>
  <c r="U13" i="3" s="1"/>
  <c r="W11" i="1"/>
  <c r="X13" i="3" s="1"/>
  <c r="S11" i="1"/>
  <c r="P13" i="3" s="1"/>
  <c r="X11" i="1"/>
  <c r="Y13" i="3" s="1"/>
  <c r="T11" i="1"/>
  <c r="T13" i="3" s="1"/>
  <c r="P11" i="1"/>
  <c r="Q13" i="3" s="1"/>
  <c r="K11" i="1"/>
  <c r="E13" i="3" s="1"/>
  <c r="J11" i="1"/>
  <c r="F13" i="3" s="1"/>
  <c r="M11" i="1"/>
  <c r="I13" i="3" s="1"/>
  <c r="L11" i="1"/>
  <c r="J13" i="3" s="1"/>
  <c r="H11" i="1"/>
  <c r="L13" i="3" s="1"/>
  <c r="I11" i="1"/>
  <c r="D13" i="3" s="1"/>
  <c r="N11" i="1"/>
  <c r="Z10" i="1"/>
  <c r="V12" i="3" s="1"/>
  <c r="Y10" i="1"/>
  <c r="W12" i="3" s="1"/>
  <c r="U10" i="1"/>
  <c r="M12" i="3" s="1"/>
  <c r="Q10" i="1"/>
  <c r="R12" i="3" s="1"/>
  <c r="V10" i="1"/>
  <c r="N12" i="3" s="1"/>
  <c r="R10" i="1"/>
  <c r="U12" i="3" s="1"/>
  <c r="X10" i="1"/>
  <c r="Y12" i="3" s="1"/>
  <c r="W10" i="1"/>
  <c r="X12" i="3" s="1"/>
  <c r="S10" i="1"/>
  <c r="P12" i="3" s="1"/>
  <c r="T10" i="1"/>
  <c r="T12" i="3" s="1"/>
  <c r="P10" i="1"/>
  <c r="Q12" i="3" s="1"/>
  <c r="M10" i="1"/>
  <c r="I12" i="3" s="1"/>
  <c r="L10" i="1"/>
  <c r="J12" i="3" s="1"/>
  <c r="H10" i="1"/>
  <c r="L12" i="3" s="1"/>
  <c r="I10" i="1"/>
  <c r="D12" i="3" s="1"/>
  <c r="N10" i="1"/>
  <c r="J10" i="1"/>
  <c r="F12" i="3" s="1"/>
  <c r="K10" i="1"/>
  <c r="E12" i="3" s="1"/>
  <c r="Z3" i="1"/>
  <c r="V5" i="3" s="1"/>
  <c r="Y3" i="1"/>
  <c r="W5" i="3" s="1"/>
  <c r="U3" i="1"/>
  <c r="M5" i="3" s="1"/>
  <c r="Q3" i="1"/>
  <c r="R5" i="3" s="1"/>
  <c r="V3" i="1"/>
  <c r="N5" i="3" s="1"/>
  <c r="R3" i="1"/>
  <c r="U5" i="3" s="1"/>
  <c r="W3" i="1"/>
  <c r="X5" i="3" s="1"/>
  <c r="S3" i="1"/>
  <c r="P5" i="3" s="1"/>
  <c r="X3" i="1"/>
  <c r="Y5" i="3" s="1"/>
  <c r="T3" i="1"/>
  <c r="T5" i="3" s="1"/>
  <c r="P3" i="1"/>
  <c r="Q5" i="3" s="1"/>
  <c r="K3" i="1"/>
  <c r="E5" i="3" s="1"/>
  <c r="M3" i="1"/>
  <c r="I5" i="3" s="1"/>
  <c r="L3" i="1"/>
  <c r="J5" i="3" s="1"/>
  <c r="H3" i="1"/>
  <c r="L5" i="3" s="1"/>
  <c r="J3" i="1"/>
  <c r="F5" i="3" s="1"/>
  <c r="I3" i="1"/>
  <c r="D5" i="3" s="1"/>
  <c r="N3" i="1"/>
  <c r="Z26" i="1"/>
  <c r="V28" i="3" s="1"/>
  <c r="Y26" i="1"/>
  <c r="W28" i="3" s="1"/>
  <c r="U26" i="1"/>
  <c r="M28" i="3" s="1"/>
  <c r="Q26" i="1"/>
  <c r="R28" i="3" s="1"/>
  <c r="X26" i="1"/>
  <c r="Y28" i="3" s="1"/>
  <c r="T26" i="1"/>
  <c r="T28" i="3" s="1"/>
  <c r="P26" i="1"/>
  <c r="Q28" i="3" s="1"/>
  <c r="V26" i="1"/>
  <c r="N28" i="3" s="1"/>
  <c r="R26" i="1"/>
  <c r="U28" i="3" s="1"/>
  <c r="W26" i="1"/>
  <c r="X28" i="3" s="1"/>
  <c r="S26" i="1"/>
  <c r="P28" i="3" s="1"/>
  <c r="M26" i="1"/>
  <c r="I28" i="3" s="1"/>
  <c r="L26" i="1"/>
  <c r="J28" i="3" s="1"/>
  <c r="H26" i="1"/>
  <c r="L28" i="3" s="1"/>
  <c r="I26" i="1"/>
  <c r="D28" i="3" s="1"/>
  <c r="N26" i="1"/>
  <c r="J26" i="1"/>
  <c r="F28" i="3" s="1"/>
  <c r="K26" i="1"/>
  <c r="E28" i="3" s="1"/>
  <c r="Z22" i="1"/>
  <c r="V24" i="3" s="1"/>
  <c r="W22" i="1"/>
  <c r="X24" i="3" s="1"/>
  <c r="S22" i="1"/>
  <c r="P24" i="3" s="1"/>
  <c r="Q22" i="1"/>
  <c r="R24" i="3" s="1"/>
  <c r="X22" i="1"/>
  <c r="Y24" i="3" s="1"/>
  <c r="T22" i="1"/>
  <c r="T24" i="3" s="1"/>
  <c r="P22" i="1"/>
  <c r="Q24" i="3" s="1"/>
  <c r="R22" i="1"/>
  <c r="U24" i="3" s="1"/>
  <c r="Y22" i="1"/>
  <c r="W24" i="3" s="1"/>
  <c r="U22" i="1"/>
  <c r="M24" i="3" s="1"/>
  <c r="V22" i="1"/>
  <c r="N24" i="3" s="1"/>
  <c r="N22" i="1"/>
  <c r="J22" i="1"/>
  <c r="F24" i="3" s="1"/>
  <c r="K22" i="1"/>
  <c r="E24" i="3" s="1"/>
  <c r="M22" i="1"/>
  <c r="I24" i="3" s="1"/>
  <c r="L22" i="1"/>
  <c r="J24" i="3" s="1"/>
  <c r="H22" i="1"/>
  <c r="L24" i="3" s="1"/>
  <c r="I22" i="1"/>
  <c r="D24" i="3" s="1"/>
  <c r="Z21" i="1"/>
  <c r="V23" i="3" s="1"/>
  <c r="X21" i="1"/>
  <c r="Y23" i="3" s="1"/>
  <c r="T21" i="1"/>
  <c r="T23" i="3" s="1"/>
  <c r="P21" i="1"/>
  <c r="Q23" i="3" s="1"/>
  <c r="Y21" i="1"/>
  <c r="W23" i="3" s="1"/>
  <c r="U21" i="1"/>
  <c r="M23" i="3" s="1"/>
  <c r="Q21" i="1"/>
  <c r="R23" i="3" s="1"/>
  <c r="V21" i="1"/>
  <c r="N23" i="3" s="1"/>
  <c r="R21" i="1"/>
  <c r="U23" i="3" s="1"/>
  <c r="W21" i="1"/>
  <c r="X23" i="3" s="1"/>
  <c r="S21" i="1"/>
  <c r="P23" i="3" s="1"/>
  <c r="J21" i="1"/>
  <c r="F23" i="3" s="1"/>
  <c r="I21" i="1"/>
  <c r="D23" i="3" s="1"/>
  <c r="K21" i="1"/>
  <c r="E23" i="3" s="1"/>
  <c r="M21" i="1"/>
  <c r="I23" i="3" s="1"/>
  <c r="L21" i="1"/>
  <c r="J23" i="3" s="1"/>
  <c r="H21" i="1"/>
  <c r="L23" i="3" s="1"/>
  <c r="N21" i="1"/>
  <c r="Z20" i="1"/>
  <c r="V22" i="3" s="1"/>
  <c r="X20" i="1"/>
  <c r="Y22" i="3" s="1"/>
  <c r="T20" i="1"/>
  <c r="T22" i="3" s="1"/>
  <c r="P20" i="1"/>
  <c r="Q22" i="3" s="1"/>
  <c r="S20" i="1"/>
  <c r="P22" i="3" s="1"/>
  <c r="Y20" i="1"/>
  <c r="W22" i="3" s="1"/>
  <c r="U20" i="1"/>
  <c r="M22" i="3" s="1"/>
  <c r="Q20" i="1"/>
  <c r="R22" i="3" s="1"/>
  <c r="R20" i="1"/>
  <c r="U22" i="3" s="1"/>
  <c r="V20" i="1"/>
  <c r="N22" i="3" s="1"/>
  <c r="W20" i="1"/>
  <c r="X22" i="3" s="1"/>
  <c r="K20" i="1"/>
  <c r="E22" i="3" s="1"/>
  <c r="M20" i="1"/>
  <c r="I22" i="3" s="1"/>
  <c r="L20" i="1"/>
  <c r="J22" i="3" s="1"/>
  <c r="H20" i="1"/>
  <c r="L22" i="3" s="1"/>
  <c r="N20" i="1"/>
  <c r="I20" i="1"/>
  <c r="D22" i="3" s="1"/>
  <c r="J20" i="1"/>
  <c r="F22" i="3" s="1"/>
  <c r="Z2" i="1"/>
  <c r="V4" i="3" s="1"/>
  <c r="V2" i="1"/>
  <c r="N4" i="3" s="1"/>
  <c r="R2" i="1"/>
  <c r="U4" i="3" s="1"/>
  <c r="Y2" i="1"/>
  <c r="W4" i="3" s="1"/>
  <c r="U2" i="1"/>
  <c r="M4" i="3" s="1"/>
  <c r="W2" i="1"/>
  <c r="X4" i="3" s="1"/>
  <c r="S2" i="1"/>
  <c r="P4" i="3" s="1"/>
  <c r="Q2" i="1"/>
  <c r="R4" i="3" s="1"/>
  <c r="X2" i="1"/>
  <c r="Y4" i="3" s="1"/>
  <c r="T2" i="1"/>
  <c r="T4" i="3" s="1"/>
  <c r="P2" i="1"/>
  <c r="Q4" i="3" s="1"/>
  <c r="N2" i="1"/>
  <c r="M2" i="1"/>
  <c r="I4" i="3" s="1"/>
  <c r="I2" i="1"/>
  <c r="D4" i="3" s="1"/>
  <c r="J2" i="1"/>
  <c r="F4" i="3" s="1"/>
  <c r="K2" i="1"/>
  <c r="E4" i="3" s="1"/>
  <c r="L2" i="1"/>
  <c r="J4" i="3" s="1"/>
  <c r="H2" i="1"/>
  <c r="L4" i="3" s="1"/>
  <c r="Z24" i="1"/>
  <c r="V26" i="3" s="1"/>
  <c r="V24" i="1"/>
  <c r="N26" i="3" s="1"/>
  <c r="R24" i="1"/>
  <c r="U26" i="3" s="1"/>
  <c r="Y24" i="1"/>
  <c r="W26" i="3" s="1"/>
  <c r="U24" i="1"/>
  <c r="M26" i="3" s="1"/>
  <c r="Q24" i="1"/>
  <c r="R26" i="3" s="1"/>
  <c r="P24" i="1"/>
  <c r="Q26" i="3" s="1"/>
  <c r="W24" i="1"/>
  <c r="X26" i="3" s="1"/>
  <c r="S24" i="1"/>
  <c r="P26" i="3" s="1"/>
  <c r="X24" i="1"/>
  <c r="Y26" i="3" s="1"/>
  <c r="T24" i="1"/>
  <c r="T26" i="3" s="1"/>
  <c r="I24" i="1"/>
  <c r="D26" i="3" s="1"/>
  <c r="N24" i="1"/>
  <c r="J24" i="1"/>
  <c r="F26" i="3" s="1"/>
  <c r="K24" i="1"/>
  <c r="E26" i="3" s="1"/>
  <c r="M24" i="1"/>
  <c r="I26" i="3" s="1"/>
  <c r="L24" i="1"/>
  <c r="J26" i="3" s="1"/>
  <c r="H24" i="1"/>
  <c r="L26" i="3" s="1"/>
  <c r="Z16" i="1"/>
  <c r="V18" i="3" s="1"/>
  <c r="V16" i="1"/>
  <c r="N18" i="3" s="1"/>
  <c r="R16" i="1"/>
  <c r="U18" i="3" s="1"/>
  <c r="P16" i="1"/>
  <c r="Q18" i="3" s="1"/>
  <c r="Q16" i="1"/>
  <c r="R18" i="3" s="1"/>
  <c r="W16" i="1"/>
  <c r="X18" i="3" s="1"/>
  <c r="S16" i="1"/>
  <c r="P18" i="3" s="1"/>
  <c r="Y16" i="1"/>
  <c r="W18" i="3" s="1"/>
  <c r="U16" i="1"/>
  <c r="M18" i="3" s="1"/>
  <c r="X16" i="1"/>
  <c r="Y18" i="3" s="1"/>
  <c r="T16" i="1"/>
  <c r="T18" i="3" s="1"/>
  <c r="I16" i="1"/>
  <c r="D18" i="3" s="1"/>
  <c r="N16" i="1"/>
  <c r="J16" i="1"/>
  <c r="F18" i="3" s="1"/>
  <c r="K16" i="1"/>
  <c r="E18" i="3" s="1"/>
  <c r="M16" i="1"/>
  <c r="I18" i="3" s="1"/>
  <c r="L16" i="1"/>
  <c r="J18" i="3" s="1"/>
  <c r="H16" i="1"/>
  <c r="L18" i="3" s="1"/>
  <c r="Z8" i="1"/>
  <c r="V10" i="3" s="1"/>
  <c r="V8" i="1"/>
  <c r="N10" i="3" s="1"/>
  <c r="R8" i="1"/>
  <c r="U10" i="3" s="1"/>
  <c r="W8" i="1"/>
  <c r="X10" i="3" s="1"/>
  <c r="S8" i="1"/>
  <c r="P10" i="3" s="1"/>
  <c r="P8" i="1"/>
  <c r="Q10" i="3" s="1"/>
  <c r="X8" i="1"/>
  <c r="Y10" i="3" s="1"/>
  <c r="T8" i="1"/>
  <c r="T10" i="3" s="1"/>
  <c r="Y8" i="1"/>
  <c r="W10" i="3" s="1"/>
  <c r="U8" i="1"/>
  <c r="M10" i="3" s="1"/>
  <c r="Q8" i="1"/>
  <c r="R10" i="3" s="1"/>
  <c r="I8" i="1"/>
  <c r="D10" i="3" s="1"/>
  <c r="N8" i="1"/>
  <c r="J8" i="1"/>
  <c r="F10" i="3" s="1"/>
  <c r="K8" i="1"/>
  <c r="E10" i="3" s="1"/>
  <c r="M8" i="1"/>
  <c r="I10" i="3" s="1"/>
  <c r="L8" i="1"/>
  <c r="J10" i="3" s="1"/>
  <c r="H8" i="1"/>
  <c r="L10" i="3" s="1"/>
  <c r="Z6" i="1"/>
  <c r="V8" i="3" s="1"/>
  <c r="W6" i="1"/>
  <c r="X8" i="3" s="1"/>
  <c r="S6" i="1"/>
  <c r="P8" i="3" s="1"/>
  <c r="Q6" i="1"/>
  <c r="R8" i="3" s="1"/>
  <c r="V6" i="1"/>
  <c r="N8" i="3" s="1"/>
  <c r="R6" i="1"/>
  <c r="U8" i="3" s="1"/>
  <c r="X6" i="1"/>
  <c r="Y8" i="3" s="1"/>
  <c r="T6" i="1"/>
  <c r="T8" i="3" s="1"/>
  <c r="P6" i="1"/>
  <c r="Q8" i="3" s="1"/>
  <c r="Y6" i="1"/>
  <c r="W8" i="3" s="1"/>
  <c r="U6" i="1"/>
  <c r="M8" i="3" s="1"/>
  <c r="N6" i="1"/>
  <c r="J6" i="1"/>
  <c r="F8" i="3" s="1"/>
  <c r="K6" i="1"/>
  <c r="E8" i="3" s="1"/>
  <c r="M6" i="1"/>
  <c r="I8" i="3" s="1"/>
  <c r="L6" i="1"/>
  <c r="J8" i="3" s="1"/>
  <c r="H6" i="1"/>
  <c r="L8" i="3" s="1"/>
  <c r="I6" i="1"/>
  <c r="D8" i="3" s="1"/>
  <c r="Z5" i="1"/>
  <c r="V7" i="3" s="1"/>
  <c r="X5" i="1"/>
  <c r="Y7" i="3" s="1"/>
  <c r="T5" i="1"/>
  <c r="T7" i="3" s="1"/>
  <c r="P5" i="1"/>
  <c r="Q7" i="3" s="1"/>
  <c r="Y5" i="1"/>
  <c r="W7" i="3" s="1"/>
  <c r="U5" i="1"/>
  <c r="M7" i="3" s="1"/>
  <c r="Q5" i="1"/>
  <c r="R7" i="3" s="1"/>
  <c r="V5" i="1"/>
  <c r="N7" i="3" s="1"/>
  <c r="R5" i="1"/>
  <c r="U7" i="3" s="1"/>
  <c r="W5" i="1"/>
  <c r="X7" i="3" s="1"/>
  <c r="S5" i="1"/>
  <c r="P7" i="3" s="1"/>
  <c r="J5" i="1"/>
  <c r="F7" i="3" s="1"/>
  <c r="K5" i="1"/>
  <c r="E7" i="3" s="1"/>
  <c r="M5" i="1"/>
  <c r="I7" i="3" s="1"/>
  <c r="L5" i="1"/>
  <c r="J7" i="3" s="1"/>
  <c r="H5" i="1"/>
  <c r="L7" i="3" s="1"/>
  <c r="I5" i="1"/>
  <c r="D7" i="3" s="1"/>
  <c r="N5" i="1"/>
  <c r="Z4" i="1"/>
  <c r="V6" i="3" s="1"/>
  <c r="X4" i="1"/>
  <c r="Y6" i="3" s="1"/>
  <c r="T4" i="1"/>
  <c r="T6" i="3" s="1"/>
  <c r="P4" i="1"/>
  <c r="Q6" i="3" s="1"/>
  <c r="W4" i="1"/>
  <c r="X6" i="3" s="1"/>
  <c r="Y4" i="1"/>
  <c r="W6" i="3" s="1"/>
  <c r="U4" i="1"/>
  <c r="M6" i="3" s="1"/>
  <c r="Q4" i="1"/>
  <c r="R6" i="3" s="1"/>
  <c r="S4" i="1"/>
  <c r="P6" i="3" s="1"/>
  <c r="V4" i="1"/>
  <c r="N6" i="3" s="1"/>
  <c r="R4" i="1"/>
  <c r="U6" i="3" s="1"/>
  <c r="K4" i="1"/>
  <c r="E6" i="3" s="1"/>
  <c r="M4" i="1"/>
  <c r="I6" i="3" s="1"/>
  <c r="L4" i="1"/>
  <c r="J6" i="3" s="1"/>
  <c r="H4" i="1"/>
  <c r="L6" i="3" s="1"/>
  <c r="N4" i="1"/>
  <c r="I4" i="1"/>
  <c r="D6" i="3" s="1"/>
  <c r="J4" i="1"/>
  <c r="F6" i="3" s="1"/>
  <c r="Z31" i="1"/>
  <c r="V33" i="3" s="1"/>
  <c r="W31" i="1"/>
  <c r="X33" i="3" s="1"/>
  <c r="S31" i="1"/>
  <c r="P33" i="3" s="1"/>
  <c r="X31" i="1"/>
  <c r="Y33" i="3" s="1"/>
  <c r="T31" i="1"/>
  <c r="T33" i="3" s="1"/>
  <c r="P31" i="1"/>
  <c r="Q33" i="3" s="1"/>
  <c r="Y31" i="1"/>
  <c r="W33" i="3" s="1"/>
  <c r="U31" i="1"/>
  <c r="M33" i="3" s="1"/>
  <c r="Q31" i="1"/>
  <c r="R33" i="3" s="1"/>
  <c r="V31" i="1"/>
  <c r="N33" i="3" s="1"/>
  <c r="R31" i="1"/>
  <c r="U33" i="3" s="1"/>
  <c r="I31" i="1"/>
  <c r="D33" i="3" s="1"/>
  <c r="L31" i="1"/>
  <c r="J33" i="3" s="1"/>
  <c r="N31" i="1"/>
  <c r="J31" i="1"/>
  <c r="F33" i="3" s="1"/>
  <c r="M31" i="1"/>
  <c r="I33" i="3" s="1"/>
  <c r="K31" i="1"/>
  <c r="E33" i="3" s="1"/>
  <c r="H31" i="1"/>
  <c r="L33" i="3" s="1"/>
  <c r="Z23" i="1"/>
  <c r="V25" i="3" s="1"/>
  <c r="W23" i="1"/>
  <c r="X25" i="3" s="1"/>
  <c r="S23" i="1"/>
  <c r="P25" i="3" s="1"/>
  <c r="X23" i="1"/>
  <c r="Y25" i="3" s="1"/>
  <c r="T23" i="1"/>
  <c r="T25" i="3" s="1"/>
  <c r="P23" i="1"/>
  <c r="Q25" i="3" s="1"/>
  <c r="Y23" i="1"/>
  <c r="W25" i="3" s="1"/>
  <c r="U23" i="1"/>
  <c r="M25" i="3" s="1"/>
  <c r="Q23" i="1"/>
  <c r="R25" i="3" s="1"/>
  <c r="V23" i="1"/>
  <c r="N25" i="3" s="1"/>
  <c r="R23" i="1"/>
  <c r="U25" i="3" s="1"/>
  <c r="I23" i="1"/>
  <c r="D25" i="3" s="1"/>
  <c r="M23" i="1"/>
  <c r="I25" i="3" s="1"/>
  <c r="N23" i="1"/>
  <c r="L23" i="1"/>
  <c r="J25" i="3" s="1"/>
  <c r="J23" i="1"/>
  <c r="F25" i="3" s="1"/>
  <c r="H23" i="1"/>
  <c r="L25" i="3" s="1"/>
  <c r="K23" i="1"/>
  <c r="E25" i="3" s="1"/>
  <c r="Z15" i="1"/>
  <c r="V17" i="3" s="1"/>
  <c r="W15" i="1"/>
  <c r="X17" i="3" s="1"/>
  <c r="S15" i="1"/>
  <c r="P17" i="3" s="1"/>
  <c r="X15" i="1"/>
  <c r="Y17" i="3" s="1"/>
  <c r="T15" i="1"/>
  <c r="T17" i="3" s="1"/>
  <c r="P15" i="1"/>
  <c r="Q17" i="3" s="1"/>
  <c r="Y15" i="1"/>
  <c r="W17" i="3" s="1"/>
  <c r="U15" i="1"/>
  <c r="M17" i="3" s="1"/>
  <c r="Q15" i="1"/>
  <c r="R17" i="3" s="1"/>
  <c r="V15" i="1"/>
  <c r="N17" i="3" s="1"/>
  <c r="R15" i="1"/>
  <c r="U17" i="3" s="1"/>
  <c r="I15" i="1"/>
  <c r="D17" i="3" s="1"/>
  <c r="N15" i="1"/>
  <c r="J15" i="1"/>
  <c r="F17" i="3" s="1"/>
  <c r="K15" i="1"/>
  <c r="E17" i="3" s="1"/>
  <c r="H15" i="1"/>
  <c r="L17" i="3" s="1"/>
  <c r="M15" i="1"/>
  <c r="I17" i="3" s="1"/>
  <c r="L15" i="1"/>
  <c r="J17" i="3" s="1"/>
  <c r="Z7" i="1"/>
  <c r="V9" i="3" s="1"/>
  <c r="W7" i="1"/>
  <c r="X9" i="3" s="1"/>
  <c r="S7" i="1"/>
  <c r="P9" i="3" s="1"/>
  <c r="X7" i="1"/>
  <c r="Y9" i="3" s="1"/>
  <c r="T7" i="1"/>
  <c r="T9" i="3" s="1"/>
  <c r="P7" i="1"/>
  <c r="Q9" i="3" s="1"/>
  <c r="Y7" i="1"/>
  <c r="W9" i="3" s="1"/>
  <c r="U7" i="1"/>
  <c r="M9" i="3" s="1"/>
  <c r="Q7" i="1"/>
  <c r="R9" i="3" s="1"/>
  <c r="V7" i="1"/>
  <c r="N9" i="3" s="1"/>
  <c r="R7" i="1"/>
  <c r="U9" i="3" s="1"/>
  <c r="I7" i="1"/>
  <c r="D9" i="3" s="1"/>
  <c r="N7" i="1"/>
  <c r="M7" i="1"/>
  <c r="I9" i="3" s="1"/>
  <c r="J7" i="1"/>
  <c r="F9" i="3" s="1"/>
  <c r="H7" i="1"/>
  <c r="L9" i="3" s="1"/>
  <c r="L7" i="1"/>
  <c r="J9" i="3" s="1"/>
  <c r="K7" i="1"/>
  <c r="E9" i="3" s="1"/>
  <c r="Z19" i="1"/>
  <c r="V21" i="3" s="1"/>
  <c r="Y19" i="1"/>
  <c r="W21" i="3" s="1"/>
  <c r="U19" i="1"/>
  <c r="M21" i="3" s="1"/>
  <c r="Q19" i="1"/>
  <c r="R21" i="3" s="1"/>
  <c r="V19" i="1"/>
  <c r="N21" i="3" s="1"/>
  <c r="R19" i="1"/>
  <c r="U21" i="3" s="1"/>
  <c r="W19" i="1"/>
  <c r="X21" i="3" s="1"/>
  <c r="S19" i="1"/>
  <c r="P21" i="3" s="1"/>
  <c r="X19" i="1"/>
  <c r="Y21" i="3" s="1"/>
  <c r="T19" i="1"/>
  <c r="T21" i="3" s="1"/>
  <c r="P19" i="1"/>
  <c r="Q21" i="3" s="1"/>
  <c r="K19" i="1"/>
  <c r="E21" i="3" s="1"/>
  <c r="J19" i="1"/>
  <c r="F21" i="3" s="1"/>
  <c r="M19" i="1"/>
  <c r="I21" i="3" s="1"/>
  <c r="L19" i="1"/>
  <c r="J21" i="3" s="1"/>
  <c r="H19" i="1"/>
  <c r="L21" i="3" s="1"/>
  <c r="I19" i="1"/>
  <c r="D21" i="3" s="1"/>
  <c r="N19" i="1"/>
  <c r="K25" i="1"/>
  <c r="E27" i="3" s="1"/>
  <c r="K9" i="1"/>
  <c r="E11" i="3" s="1"/>
  <c r="J17" i="1"/>
  <c r="F19" i="3" s="1"/>
  <c r="J9" i="1"/>
  <c r="F11" i="3" s="1"/>
  <c r="Z25" i="1"/>
  <c r="V27" i="3" s="1"/>
  <c r="V25" i="1"/>
  <c r="N27" i="3" s="1"/>
  <c r="R25" i="1"/>
  <c r="U27" i="3" s="1"/>
  <c r="W25" i="1"/>
  <c r="X27" i="3" s="1"/>
  <c r="S25" i="1"/>
  <c r="P27" i="3" s="1"/>
  <c r="X25" i="1"/>
  <c r="Y27" i="3" s="1"/>
  <c r="T25" i="1"/>
  <c r="T27" i="3" s="1"/>
  <c r="P25" i="1"/>
  <c r="Q27" i="3" s="1"/>
  <c r="Y25" i="1"/>
  <c r="W27" i="3" s="1"/>
  <c r="U25" i="1"/>
  <c r="M27" i="3" s="1"/>
  <c r="Q25" i="1"/>
  <c r="R27" i="3" s="1"/>
  <c r="K17" i="1"/>
  <c r="E19" i="3" s="1"/>
  <c r="N25" i="1"/>
  <c r="N17" i="1"/>
  <c r="N9" i="1"/>
  <c r="I25" i="1"/>
  <c r="D27" i="3" s="1"/>
  <c r="Z17" i="1"/>
  <c r="V19" i="3" s="1"/>
  <c r="V17" i="1"/>
  <c r="N19" i="3" s="1"/>
  <c r="R17" i="1"/>
  <c r="U19" i="3" s="1"/>
  <c r="W17" i="1"/>
  <c r="X19" i="3" s="1"/>
  <c r="S17" i="1"/>
  <c r="P19" i="3" s="1"/>
  <c r="X17" i="1"/>
  <c r="Y19" i="3" s="1"/>
  <c r="T17" i="1"/>
  <c r="T19" i="3" s="1"/>
  <c r="P17" i="1"/>
  <c r="Q19" i="3" s="1"/>
  <c r="Y17" i="1"/>
  <c r="W19" i="3" s="1"/>
  <c r="U17" i="1"/>
  <c r="M19" i="3" s="1"/>
  <c r="Q17" i="1"/>
  <c r="R19" i="3" s="1"/>
  <c r="Z9" i="1"/>
  <c r="V11" i="3" s="1"/>
  <c r="V9" i="1"/>
  <c r="N11" i="3" s="1"/>
  <c r="R9" i="1"/>
  <c r="U11" i="3" s="1"/>
  <c r="W9" i="1"/>
  <c r="X11" i="3" s="1"/>
  <c r="S9" i="1"/>
  <c r="P11" i="3" s="1"/>
  <c r="X9" i="1"/>
  <c r="Y11" i="3" s="1"/>
  <c r="T9" i="1"/>
  <c r="T11" i="3" s="1"/>
  <c r="P9" i="1"/>
  <c r="Q11" i="3" s="1"/>
  <c r="Y9" i="1"/>
  <c r="W11" i="3" s="1"/>
  <c r="U9" i="1"/>
  <c r="M11" i="3" s="1"/>
  <c r="Q9" i="1"/>
  <c r="R11" i="3" s="1"/>
  <c r="H25" i="1"/>
  <c r="L27" i="3" s="1"/>
  <c r="H17" i="1"/>
  <c r="L19" i="3" s="1"/>
  <c r="H9" i="1"/>
  <c r="L11" i="3" s="1"/>
  <c r="L25" i="1"/>
  <c r="J27" i="3" s="1"/>
  <c r="L17" i="1"/>
  <c r="J19" i="3" s="1"/>
  <c r="L9" i="1"/>
  <c r="J11" i="3" s="1"/>
  <c r="M25" i="1"/>
  <c r="I27" i="3" s="1"/>
  <c r="M17" i="1"/>
  <c r="I19" i="3" s="1"/>
  <c r="M9" i="1"/>
  <c r="I11" i="3" s="1"/>
  <c r="O5" i="1" l="1"/>
  <c r="K7" i="3" s="1"/>
  <c r="H7" i="3"/>
  <c r="O9" i="1"/>
  <c r="K11" i="3" s="1"/>
  <c r="H11" i="3"/>
  <c r="O8" i="1"/>
  <c r="K10" i="3" s="1"/>
  <c r="H10" i="3"/>
  <c r="O13" i="1"/>
  <c r="K15" i="3" s="1"/>
  <c r="H15" i="3"/>
  <c r="O10" i="1"/>
  <c r="K12" i="3" s="1"/>
  <c r="H12" i="3"/>
  <c r="O14" i="1"/>
  <c r="K16" i="3" s="1"/>
  <c r="H16" i="3"/>
  <c r="O18" i="1"/>
  <c r="K20" i="3" s="1"/>
  <c r="H20" i="3"/>
  <c r="O25" i="1"/>
  <c r="K27" i="3" s="1"/>
  <c r="H27" i="3"/>
  <c r="O7" i="1"/>
  <c r="K9" i="3" s="1"/>
  <c r="H9" i="3"/>
  <c r="O16" i="1"/>
  <c r="K18" i="3" s="1"/>
  <c r="H18" i="3"/>
  <c r="O12" i="1"/>
  <c r="K14" i="3" s="1"/>
  <c r="H14" i="3"/>
  <c r="O31" i="1"/>
  <c r="K33" i="3" s="1"/>
  <c r="H33" i="3"/>
  <c r="O17" i="1"/>
  <c r="K19" i="3" s="1"/>
  <c r="H19" i="3"/>
  <c r="O19" i="1"/>
  <c r="K21" i="3" s="1"/>
  <c r="H21" i="3"/>
  <c r="O26" i="1"/>
  <c r="K28" i="3" s="1"/>
  <c r="H28" i="3"/>
  <c r="O3" i="1"/>
  <c r="K5" i="3" s="1"/>
  <c r="H5" i="3"/>
  <c r="O28" i="1"/>
  <c r="K30" i="3" s="1"/>
  <c r="H30" i="3"/>
  <c r="O29" i="1"/>
  <c r="K31" i="3" s="1"/>
  <c r="H31" i="3"/>
  <c r="O30" i="1"/>
  <c r="K32" i="3" s="1"/>
  <c r="H32" i="3"/>
  <c r="O2" i="1"/>
  <c r="K4" i="3" s="1"/>
  <c r="H4" i="3"/>
  <c r="O15" i="1"/>
  <c r="K17" i="3" s="1"/>
  <c r="H17" i="3"/>
  <c r="O24" i="1"/>
  <c r="K26" i="3" s="1"/>
  <c r="H26" i="3"/>
  <c r="O4" i="1"/>
  <c r="K6" i="3" s="1"/>
  <c r="H6" i="3"/>
  <c r="O6" i="1"/>
  <c r="K8" i="3" s="1"/>
  <c r="H8" i="3"/>
  <c r="O11" i="1"/>
  <c r="K13" i="3" s="1"/>
  <c r="H13" i="3"/>
  <c r="O23" i="1"/>
  <c r="K25" i="3" s="1"/>
  <c r="H25" i="3"/>
  <c r="O20" i="1"/>
  <c r="K22" i="3" s="1"/>
  <c r="H22" i="3"/>
  <c r="O21" i="1"/>
  <c r="K23" i="3" s="1"/>
  <c r="H23" i="3"/>
  <c r="O22" i="1"/>
  <c r="K24" i="3" s="1"/>
  <c r="H24" i="3"/>
  <c r="O27" i="1"/>
  <c r="K29" i="3" s="1"/>
  <c r="H29" i="3"/>
</calcChain>
</file>

<file path=xl/sharedStrings.xml><?xml version="1.0" encoding="utf-8"?>
<sst xmlns="http://schemas.openxmlformats.org/spreadsheetml/2006/main" count="397" uniqueCount="82">
  <si>
    <t>Year</t>
  </si>
  <si>
    <t>Arable land [ha]</t>
  </si>
  <si>
    <t>Orchards [ha]</t>
  </si>
  <si>
    <t>Forest land [ha]</t>
  </si>
  <si>
    <t>Total [ha]</t>
  </si>
  <si>
    <t>Waste [kg]</t>
  </si>
  <si>
    <t>Waste [t]</t>
  </si>
  <si>
    <t>CO</t>
  </si>
  <si>
    <t>NOx</t>
  </si>
  <si>
    <t>SO2</t>
  </si>
  <si>
    <t>NMVOC</t>
  </si>
  <si>
    <t>TSP</t>
  </si>
  <si>
    <t>PM10</t>
  </si>
  <si>
    <t>PM2.5</t>
  </si>
  <si>
    <t>Cr</t>
  </si>
  <si>
    <t>Cu</t>
  </si>
  <si>
    <t>Zn</t>
  </si>
  <si>
    <t>As</t>
  </si>
  <si>
    <t>Se</t>
  </si>
  <si>
    <t>Pb</t>
  </si>
  <si>
    <t>Cd</t>
  </si>
  <si>
    <t>PCDD/F</t>
  </si>
  <si>
    <t>BC</t>
  </si>
  <si>
    <t>B(b)F</t>
  </si>
  <si>
    <t>B(k)F</t>
  </si>
  <si>
    <t>B(a)P</t>
  </si>
  <si>
    <t>Pollutant</t>
  </si>
  <si>
    <t>Value</t>
  </si>
  <si>
    <t>Unit</t>
  </si>
  <si>
    <t>kg/t</t>
  </si>
  <si>
    <t>% PM2.5</t>
  </si>
  <si>
    <t>g/t</t>
  </si>
  <si>
    <t>µg/t</t>
  </si>
  <si>
    <t>CO [kt]</t>
  </si>
  <si>
    <t>NOx [kt]</t>
  </si>
  <si>
    <t>SO2 [kt]</t>
  </si>
  <si>
    <t>NMVOC [kt]</t>
  </si>
  <si>
    <t>TSP [kt]</t>
  </si>
  <si>
    <t>PM10 [kt]</t>
  </si>
  <si>
    <t>PM2.5 [kt]</t>
  </si>
  <si>
    <t>BC [kt]</t>
  </si>
  <si>
    <t>Cr [t]</t>
  </si>
  <si>
    <t>Cu [t]</t>
  </si>
  <si>
    <t>Zn [t]</t>
  </si>
  <si>
    <t>As [t]</t>
  </si>
  <si>
    <t>Se [t]</t>
  </si>
  <si>
    <t>Pb [t]</t>
  </si>
  <si>
    <t>Cd [t]</t>
  </si>
  <si>
    <t>B(b)F [t]</t>
  </si>
  <si>
    <t>B(k)F [t]</t>
  </si>
  <si>
    <t>B(a)P [t]</t>
  </si>
  <si>
    <t>PCDD/F [g I-TEQ]</t>
  </si>
  <si>
    <r>
      <t>NOx
 (as NO</t>
    </r>
    <r>
      <rPr>
        <vertAlign val="subscript"/>
        <sz val="10"/>
        <rFont val="Arial"/>
        <family val="2"/>
      </rPr>
      <t>2</t>
    </r>
    <r>
      <rPr>
        <sz val="8"/>
        <rFont val="Arial"/>
        <family val="2"/>
      </rPr>
      <t>)</t>
    </r>
    <r>
      <rPr>
        <vertAlign val="superscript"/>
        <sz val="8"/>
        <rFont val="Arial"/>
        <family val="2"/>
      </rPr>
      <t xml:space="preserve"> </t>
    </r>
    <r>
      <rPr>
        <vertAlign val="subscript"/>
        <sz val="8"/>
        <rFont val="Arial"/>
        <family val="2"/>
      </rPr>
      <t xml:space="preserve"> </t>
    </r>
    <r>
      <rPr>
        <vertAlign val="subscript"/>
        <sz val="10"/>
        <rFont val="Arial"/>
        <family val="2"/>
      </rPr>
      <t xml:space="preserve">  </t>
    </r>
  </si>
  <si>
    <r>
      <t>SOx 
(as SO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</si>
  <si>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NH</t>
    </r>
    <r>
      <rPr>
        <vertAlign val="subscript"/>
        <sz val="10"/>
        <rFont val="Arial"/>
        <family val="2"/>
      </rPr>
      <t>3</t>
    </r>
  </si>
  <si>
    <r>
      <t>PM</t>
    </r>
    <r>
      <rPr>
        <vertAlign val="subscript"/>
        <sz val="10"/>
        <rFont val="Arial"/>
        <family val="2"/>
      </rPr>
      <t>2.5</t>
    </r>
  </si>
  <si>
    <r>
      <t>PM</t>
    </r>
    <r>
      <rPr>
        <vertAlign val="subscript"/>
        <sz val="10"/>
        <rFont val="Arial"/>
        <family val="2"/>
      </rPr>
      <t>10</t>
    </r>
  </si>
  <si>
    <t xml:space="preserve">BC </t>
  </si>
  <si>
    <t>Hg</t>
  </si>
  <si>
    <t>Ni</t>
  </si>
  <si>
    <t>PCDD/ PCDF
(dioxins/ furans)</t>
  </si>
  <si>
    <t>PAHs</t>
  </si>
  <si>
    <t>HCB</t>
  </si>
  <si>
    <t>PCBs</t>
  </si>
  <si>
    <t xml:space="preserve">benzo(a) pyrene </t>
  </si>
  <si>
    <t xml:space="preserve">benzo(b) fluoranthene </t>
  </si>
  <si>
    <t xml:space="preserve">benzo(k) fluoranthene </t>
  </si>
  <si>
    <t xml:space="preserve"> Indeno (1,2,3-cd) pyrene</t>
  </si>
  <si>
    <t>Total 1-4</t>
  </si>
  <si>
    <t xml:space="preserve">kt </t>
  </si>
  <si>
    <t>kt</t>
  </si>
  <si>
    <t>t</t>
  </si>
  <si>
    <t>g I-TEQ</t>
  </si>
  <si>
    <t>kg</t>
  </si>
  <si>
    <t>NA</t>
  </si>
  <si>
    <t>NE</t>
  </si>
  <si>
    <t>Waste incinerated</t>
  </si>
  <si>
    <t>4PAH [t]</t>
  </si>
  <si>
    <t>NFR Aggregation for Gridding and LPS (GNFR)</t>
  </si>
  <si>
    <t>NFR Code</t>
  </si>
  <si>
    <t>J_Waste</t>
  </si>
  <si>
    <t>5C2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</si>
</sst>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vertAlign val="sub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bscript"/>
      <sz val="8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3" fontId="0" fillId="0" borderId="0" xfId="0" applyNumberFormat="1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0" fontId="3" fillId="0" borderId="1" xfId="1" applyFont="1" applyFill="1" applyBorder="1" applyAlignment="1" applyProtection="1">
      <alignment horizontal="center" vertical="center" wrapText="1"/>
    </xf>
    <xf numFmtId="0" fontId="9" fillId="2" borderId="12" xfId="1" applyFont="1" applyFill="1" applyBorder="1" applyAlignment="1" applyProtection="1">
      <alignment horizontal="center" vertical="center" wrapText="1"/>
    </xf>
    <xf numFmtId="0" fontId="9" fillId="2" borderId="13" xfId="1" applyFont="1" applyFill="1" applyBorder="1" applyAlignment="1" applyProtection="1">
      <alignment horizontal="center" vertical="center" wrapText="1"/>
    </xf>
    <xf numFmtId="0" fontId="9" fillId="2" borderId="14" xfId="1" applyFont="1" applyFill="1" applyBorder="1" applyAlignment="1" applyProtection="1">
      <alignment horizontal="center" vertical="center" wrapText="1"/>
    </xf>
    <xf numFmtId="0" fontId="9" fillId="2" borderId="15" xfId="1" applyFont="1" applyFill="1" applyBorder="1" applyAlignment="1" applyProtection="1">
      <alignment horizontal="center" vertical="center" wrapText="1"/>
    </xf>
    <xf numFmtId="165" fontId="0" fillId="0" borderId="0" xfId="0" applyNumberFormat="1"/>
    <xf numFmtId="0" fontId="0" fillId="0" borderId="0" xfId="0" applyAlignment="1">
      <alignment wrapText="1"/>
    </xf>
    <xf numFmtId="0" fontId="3" fillId="0" borderId="1" xfId="1" applyFont="1" applyBorder="1" applyAlignment="1" applyProtection="1">
      <alignment horizontal="center" vertical="center"/>
    </xf>
    <xf numFmtId="0" fontId="3" fillId="0" borderId="7" xfId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0" fontId="3" fillId="0" borderId="6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</xf>
    <xf numFmtId="0" fontId="3" fillId="0" borderId="11" xfId="1" applyFont="1" applyBorder="1" applyAlignment="1" applyProtection="1">
      <alignment horizontal="center" vertical="center"/>
    </xf>
  </cellXfs>
  <cellStyles count="2">
    <cellStyle name="Normální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abSelected="1" workbookViewId="0">
      <pane ySplit="3" topLeftCell="A4" activePane="bottomLeft" state="frozen"/>
      <selection pane="bottomLeft" activeCell="A40" sqref="A40"/>
    </sheetView>
  </sheetViews>
  <sheetFormatPr defaultRowHeight="15" x14ac:dyDescent="0.25"/>
  <cols>
    <col min="4" max="6" width="9.5703125" bestFit="1" customWidth="1"/>
    <col min="30" max="30" width="10" customWidth="1"/>
  </cols>
  <sheetData>
    <row r="1" spans="1:31" ht="15.75" thickBot="1" x14ac:dyDescent="0.3">
      <c r="A1" s="14" t="s">
        <v>78</v>
      </c>
      <c r="B1" s="14" t="s">
        <v>79</v>
      </c>
      <c r="C1" s="14" t="s">
        <v>0</v>
      </c>
      <c r="D1" s="17" t="s">
        <v>52</v>
      </c>
      <c r="E1" s="19" t="s">
        <v>10</v>
      </c>
      <c r="F1" s="19" t="s">
        <v>53</v>
      </c>
      <c r="G1" s="19" t="s">
        <v>54</v>
      </c>
      <c r="H1" s="19" t="s">
        <v>55</v>
      </c>
      <c r="I1" s="12" t="s">
        <v>56</v>
      </c>
      <c r="J1" s="12" t="s">
        <v>11</v>
      </c>
      <c r="K1" s="21" t="s">
        <v>57</v>
      </c>
      <c r="L1" s="23" t="s">
        <v>7</v>
      </c>
      <c r="M1" s="12" t="s">
        <v>19</v>
      </c>
      <c r="N1" s="12" t="s">
        <v>20</v>
      </c>
      <c r="O1" s="12" t="s">
        <v>58</v>
      </c>
      <c r="P1" s="12" t="s">
        <v>17</v>
      </c>
      <c r="Q1" s="12" t="s">
        <v>14</v>
      </c>
      <c r="R1" s="12" t="s">
        <v>15</v>
      </c>
      <c r="S1" s="12" t="s">
        <v>59</v>
      </c>
      <c r="T1" s="12" t="s">
        <v>18</v>
      </c>
      <c r="U1" s="12" t="s">
        <v>16</v>
      </c>
      <c r="V1" s="23" t="s">
        <v>60</v>
      </c>
      <c r="W1" s="24" t="s">
        <v>61</v>
      </c>
      <c r="X1" s="25"/>
      <c r="Y1" s="25"/>
      <c r="Z1" s="25"/>
      <c r="AA1" s="26"/>
      <c r="AB1" s="27" t="s">
        <v>62</v>
      </c>
      <c r="AC1" s="12" t="s">
        <v>63</v>
      </c>
      <c r="AD1" s="23" t="s">
        <v>76</v>
      </c>
    </row>
    <row r="2" spans="1:31" ht="39" thickBot="1" x14ac:dyDescent="0.3">
      <c r="A2" s="15"/>
      <c r="B2" s="15"/>
      <c r="C2" s="15"/>
      <c r="D2" s="18"/>
      <c r="E2" s="20"/>
      <c r="F2" s="20"/>
      <c r="G2" s="20"/>
      <c r="H2" s="20"/>
      <c r="I2" s="13"/>
      <c r="J2" s="13"/>
      <c r="K2" s="22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5" t="s">
        <v>64</v>
      </c>
      <c r="X2" s="5" t="s">
        <v>65</v>
      </c>
      <c r="Y2" s="5" t="s">
        <v>66</v>
      </c>
      <c r="Z2" s="5" t="s">
        <v>67</v>
      </c>
      <c r="AA2" s="5" t="s">
        <v>68</v>
      </c>
      <c r="AB2" s="28"/>
      <c r="AC2" s="29"/>
      <c r="AD2" s="13"/>
      <c r="AE2" s="11"/>
    </row>
    <row r="3" spans="1:31" ht="15.75" thickBot="1" x14ac:dyDescent="0.3">
      <c r="A3" s="16"/>
      <c r="B3" s="16"/>
      <c r="C3" s="16"/>
      <c r="D3" s="6" t="s">
        <v>69</v>
      </c>
      <c r="E3" s="7" t="s">
        <v>70</v>
      </c>
      <c r="F3" s="7" t="s">
        <v>69</v>
      </c>
      <c r="G3" s="7" t="s">
        <v>70</v>
      </c>
      <c r="H3" s="7" t="s">
        <v>70</v>
      </c>
      <c r="I3" s="7" t="s">
        <v>70</v>
      </c>
      <c r="J3" s="7" t="s">
        <v>70</v>
      </c>
      <c r="K3" s="7" t="s">
        <v>70</v>
      </c>
      <c r="L3" s="7" t="s">
        <v>70</v>
      </c>
      <c r="M3" s="7" t="s">
        <v>71</v>
      </c>
      <c r="N3" s="7" t="s">
        <v>71</v>
      </c>
      <c r="O3" s="7" t="s">
        <v>71</v>
      </c>
      <c r="P3" s="7" t="s">
        <v>71</v>
      </c>
      <c r="Q3" s="7" t="s">
        <v>71</v>
      </c>
      <c r="R3" s="7" t="s">
        <v>71</v>
      </c>
      <c r="S3" s="7" t="s">
        <v>71</v>
      </c>
      <c r="T3" s="7" t="s">
        <v>71</v>
      </c>
      <c r="U3" s="7" t="s">
        <v>71</v>
      </c>
      <c r="V3" s="7" t="s">
        <v>72</v>
      </c>
      <c r="W3" s="7" t="s">
        <v>71</v>
      </c>
      <c r="X3" s="7" t="s">
        <v>71</v>
      </c>
      <c r="Y3" s="7" t="s">
        <v>71</v>
      </c>
      <c r="Z3" s="7" t="s">
        <v>71</v>
      </c>
      <c r="AA3" s="7" t="s">
        <v>71</v>
      </c>
      <c r="AB3" s="8" t="s">
        <v>73</v>
      </c>
      <c r="AC3" s="9" t="s">
        <v>73</v>
      </c>
      <c r="AD3" s="9" t="s">
        <v>70</v>
      </c>
    </row>
    <row r="4" spans="1:31" x14ac:dyDescent="0.25">
      <c r="A4" t="s">
        <v>80</v>
      </c>
      <c r="B4" t="s">
        <v>81</v>
      </c>
      <c r="C4">
        <v>1990</v>
      </c>
      <c r="D4" s="10">
        <f>calcullation!I2</f>
        <v>0.469017564</v>
      </c>
      <c r="E4" s="10">
        <f>calcullation!K2</f>
        <v>0.18141245399999997</v>
      </c>
      <c r="F4" s="10">
        <f>calcullation!J2</f>
        <v>1.6223877999999997E-2</v>
      </c>
      <c r="G4" t="s">
        <v>75</v>
      </c>
      <c r="H4" s="10">
        <f>calcullation!N2</f>
        <v>0.61798226199999995</v>
      </c>
      <c r="I4" s="10">
        <f>calcullation!M2</f>
        <v>0.66517899799999991</v>
      </c>
      <c r="J4" s="10">
        <f>calcullation!L2</f>
        <v>0.68435267199999994</v>
      </c>
      <c r="K4" s="10">
        <f>calcullation!O2</f>
        <v>0.25955255004</v>
      </c>
      <c r="L4" s="10">
        <f>calcullation!H2</f>
        <v>8.2343555339999988</v>
      </c>
      <c r="M4" s="10">
        <f>calcullation!U2</f>
        <v>7.2270002E-2</v>
      </c>
      <c r="N4" s="10">
        <f>calcullation!V2</f>
        <v>1.474898E-2</v>
      </c>
      <c r="O4" t="s">
        <v>75</v>
      </c>
      <c r="P4" s="10">
        <f>calcullation!S2</f>
        <v>6.0470817999999989E-2</v>
      </c>
      <c r="Q4" s="10">
        <f>calcullation!P2</f>
        <v>1.4748979999999999E-3</v>
      </c>
      <c r="R4" s="10">
        <f>calcullation!Q2</f>
        <v>2.949796E-2</v>
      </c>
      <c r="S4" t="s">
        <v>75</v>
      </c>
      <c r="T4" s="10">
        <f>calcullation!T2</f>
        <v>1.0324286E-2</v>
      </c>
      <c r="U4" s="10">
        <f>calcullation!R2</f>
        <v>2.5854961940000001</v>
      </c>
      <c r="V4" s="10">
        <f>calcullation!Z2</f>
        <v>1.474898</v>
      </c>
      <c r="W4" s="10">
        <f>calcullation!Y2</f>
        <v>0.34365123399999997</v>
      </c>
      <c r="X4" s="10">
        <f>calcullation!W2</f>
        <v>0.68287777399999994</v>
      </c>
      <c r="Y4" s="10">
        <f>calcullation!X2</f>
        <v>0.83774206399999984</v>
      </c>
      <c r="Z4" t="s">
        <v>75</v>
      </c>
      <c r="AA4">
        <f>calcullation!AA2</f>
        <v>1.8642710719999998</v>
      </c>
      <c r="AB4" t="s">
        <v>75</v>
      </c>
      <c r="AC4" t="s">
        <v>74</v>
      </c>
      <c r="AD4" s="3">
        <f>calcullation!G2/1000</f>
        <v>147.4898</v>
      </c>
    </row>
    <row r="5" spans="1:31" x14ac:dyDescent="0.25">
      <c r="A5" t="s">
        <v>80</v>
      </c>
      <c r="B5" t="s">
        <v>81</v>
      </c>
      <c r="C5">
        <v>1991</v>
      </c>
      <c r="D5" s="10">
        <f>calcullation!I3</f>
        <v>0.46623061200000004</v>
      </c>
      <c r="E5" s="10">
        <f>calcullation!K3</f>
        <v>0.18033448199999999</v>
      </c>
      <c r="F5" s="10">
        <f>calcullation!J3</f>
        <v>1.6127473999999999E-2</v>
      </c>
      <c r="G5" t="s">
        <v>75</v>
      </c>
      <c r="H5" s="10">
        <f>calcullation!N3</f>
        <v>0.61431014600000011</v>
      </c>
      <c r="I5" s="10">
        <f>calcullation!M3</f>
        <v>0.66122643399999992</v>
      </c>
      <c r="J5" s="10">
        <f>calcullation!L3</f>
        <v>0.68028617599999996</v>
      </c>
      <c r="K5" s="10">
        <f>calcullation!O3</f>
        <v>0.25801026132000004</v>
      </c>
      <c r="L5" s="10">
        <f>calcullation!H3</f>
        <v>8.1854261219999991</v>
      </c>
      <c r="M5" s="10">
        <f>calcullation!U3</f>
        <v>7.1840565999999995E-2</v>
      </c>
      <c r="N5" s="10">
        <f>calcullation!V3</f>
        <v>1.466134E-2</v>
      </c>
      <c r="O5" t="s">
        <v>75</v>
      </c>
      <c r="P5" s="10">
        <f>calcullation!S3</f>
        <v>6.0111493999999994E-2</v>
      </c>
      <c r="Q5" s="10">
        <f>calcullation!P3</f>
        <v>1.466134E-3</v>
      </c>
      <c r="R5" s="10">
        <f>calcullation!Q3</f>
        <v>2.932268E-2</v>
      </c>
      <c r="S5" t="s">
        <v>75</v>
      </c>
      <c r="T5" s="10">
        <f>calcullation!T3</f>
        <v>1.0262938000000001E-2</v>
      </c>
      <c r="U5" s="10">
        <f>calcullation!R3</f>
        <v>2.5701329020000001</v>
      </c>
      <c r="V5" s="10">
        <f>calcullation!Z3</f>
        <v>1.466134</v>
      </c>
      <c r="W5" s="10">
        <f>calcullation!Y3</f>
        <v>0.34160922199999999</v>
      </c>
      <c r="X5" s="10">
        <f>calcullation!W3</f>
        <v>0.6788200419999999</v>
      </c>
      <c r="Y5" s="10">
        <f>calcullation!X3</f>
        <v>0.832764112</v>
      </c>
      <c r="Z5" t="s">
        <v>75</v>
      </c>
      <c r="AA5">
        <f>calcullation!AA3</f>
        <v>1.8531933759999999</v>
      </c>
      <c r="AB5" t="s">
        <v>75</v>
      </c>
      <c r="AC5" t="s">
        <v>74</v>
      </c>
      <c r="AD5" s="3">
        <f>calcullation!G3/1000</f>
        <v>146.61339999999998</v>
      </c>
    </row>
    <row r="6" spans="1:31" x14ac:dyDescent="0.25">
      <c r="A6" t="s">
        <v>80</v>
      </c>
      <c r="B6" t="s">
        <v>81</v>
      </c>
      <c r="C6">
        <v>1992</v>
      </c>
      <c r="D6" s="10">
        <f>calcullation!I4</f>
        <v>0.46544769600000008</v>
      </c>
      <c r="E6" s="10">
        <f>calcullation!K4</f>
        <v>0.18003165600000001</v>
      </c>
      <c r="F6" s="10">
        <f>calcullation!J4</f>
        <v>1.6100392000000002E-2</v>
      </c>
      <c r="G6" t="s">
        <v>75</v>
      </c>
      <c r="H6" s="10">
        <f>calcullation!N4</f>
        <v>0.61327856800000013</v>
      </c>
      <c r="I6" s="10">
        <f>calcullation!M4</f>
        <v>0.660116072</v>
      </c>
      <c r="J6" s="10">
        <f>calcullation!L4</f>
        <v>0.67914380799999996</v>
      </c>
      <c r="K6" s="10">
        <f>calcullation!O4</f>
        <v>0.25757699856000005</v>
      </c>
      <c r="L6" s="10">
        <f>calcullation!H4</f>
        <v>8.1716807760000005</v>
      </c>
      <c r="M6" s="10">
        <f>calcullation!U4</f>
        <v>7.1719928000000002E-2</v>
      </c>
      <c r="N6" s="10">
        <f>calcullation!V4</f>
        <v>1.4636720000000001E-2</v>
      </c>
      <c r="O6" t="s">
        <v>75</v>
      </c>
      <c r="P6" s="10">
        <f>calcullation!S4</f>
        <v>6.0010552000000002E-2</v>
      </c>
      <c r="Q6" s="10">
        <f>calcullation!P4</f>
        <v>1.4636720000000003E-3</v>
      </c>
      <c r="R6" s="10">
        <f>calcullation!Q4</f>
        <v>2.9273440000000001E-2</v>
      </c>
      <c r="S6" t="s">
        <v>75</v>
      </c>
      <c r="T6" s="10">
        <f>calcullation!T4</f>
        <v>1.0245704000000001E-2</v>
      </c>
      <c r="U6" s="10">
        <f>calcullation!R4</f>
        <v>2.5658170160000005</v>
      </c>
      <c r="V6" s="10">
        <f>calcullation!Z4</f>
        <v>1.4636720000000001</v>
      </c>
      <c r="W6" s="10">
        <f>calcullation!Y4</f>
        <v>0.34103557600000006</v>
      </c>
      <c r="X6" s="10">
        <f>calcullation!W4</f>
        <v>0.6776801360000001</v>
      </c>
      <c r="Y6" s="10">
        <f>calcullation!X4</f>
        <v>0.83136569599999999</v>
      </c>
      <c r="Z6" t="s">
        <v>75</v>
      </c>
      <c r="AA6">
        <f>calcullation!AA4</f>
        <v>1.8500814080000001</v>
      </c>
      <c r="AB6" t="s">
        <v>75</v>
      </c>
      <c r="AC6" t="s">
        <v>74</v>
      </c>
      <c r="AD6" s="3">
        <f>calcullation!G4/1000</f>
        <v>146.36720000000003</v>
      </c>
    </row>
    <row r="7" spans="1:31" x14ac:dyDescent="0.25">
      <c r="A7" t="s">
        <v>80</v>
      </c>
      <c r="B7" t="s">
        <v>81</v>
      </c>
      <c r="C7">
        <v>1993</v>
      </c>
      <c r="D7" s="10">
        <f>calcullation!I5</f>
        <v>0.46526770800000006</v>
      </c>
      <c r="E7" s="10">
        <f>calcullation!K5</f>
        <v>0.17996203799999999</v>
      </c>
      <c r="F7" s="10">
        <f>calcullation!J5</f>
        <v>1.6094166E-2</v>
      </c>
      <c r="G7" t="s">
        <v>75</v>
      </c>
      <c r="H7" s="10">
        <f>calcullation!N5</f>
        <v>0.61304141400000012</v>
      </c>
      <c r="I7" s="10">
        <f>calcullation!M5</f>
        <v>0.65986080599999997</v>
      </c>
      <c r="J7" s="10">
        <f>calcullation!L5</f>
        <v>0.67888118399999997</v>
      </c>
      <c r="K7" s="10">
        <f>calcullation!O5</f>
        <v>0.25747739388000002</v>
      </c>
      <c r="L7" s="10">
        <f>calcullation!H5</f>
        <v>8.1685207980000012</v>
      </c>
      <c r="M7" s="10">
        <f>calcullation!U5</f>
        <v>7.1692194000000001E-2</v>
      </c>
      <c r="N7" s="10">
        <f>calcullation!V5</f>
        <v>1.4631060000000001E-2</v>
      </c>
      <c r="O7" t="s">
        <v>75</v>
      </c>
      <c r="P7" s="10">
        <f>calcullation!S5</f>
        <v>5.9987345999999997E-2</v>
      </c>
      <c r="Q7" s="10">
        <f>calcullation!P5</f>
        <v>1.463106E-3</v>
      </c>
      <c r="R7" s="10">
        <f>calcullation!Q5</f>
        <v>2.9262120000000003E-2</v>
      </c>
      <c r="S7" t="s">
        <v>75</v>
      </c>
      <c r="T7" s="10">
        <f>calcullation!T5</f>
        <v>1.0241742000000002E-2</v>
      </c>
      <c r="U7" s="10">
        <f>calcullation!R5</f>
        <v>2.5648248180000004</v>
      </c>
      <c r="V7" s="10">
        <f>calcullation!Z5</f>
        <v>1.463106</v>
      </c>
      <c r="W7" s="10">
        <f>calcullation!Y5</f>
        <v>0.34090369800000003</v>
      </c>
      <c r="X7" s="10">
        <f>calcullation!W5</f>
        <v>0.67741807799999998</v>
      </c>
      <c r="Y7" s="10">
        <f>calcullation!X5</f>
        <v>0.83104420800000001</v>
      </c>
      <c r="Z7" t="s">
        <v>75</v>
      </c>
      <c r="AA7">
        <f>calcullation!AA5</f>
        <v>1.8493659839999999</v>
      </c>
      <c r="AB7" t="s">
        <v>75</v>
      </c>
      <c r="AC7" t="s">
        <v>74</v>
      </c>
      <c r="AD7" s="3">
        <f>calcullation!G5/1000</f>
        <v>146.31059999999999</v>
      </c>
    </row>
    <row r="8" spans="1:31" x14ac:dyDescent="0.25">
      <c r="A8" t="s">
        <v>80</v>
      </c>
      <c r="B8" t="s">
        <v>81</v>
      </c>
      <c r="C8">
        <v>1994</v>
      </c>
      <c r="D8" s="10">
        <f>calcullation!I6</f>
        <v>0.46411694550000004</v>
      </c>
      <c r="E8" s="10">
        <f>calcullation!K6</f>
        <v>0.17951693175000003</v>
      </c>
      <c r="F8" s="10">
        <f>calcullation!J6</f>
        <v>1.605435975E-2</v>
      </c>
      <c r="G8" t="s">
        <v>75</v>
      </c>
      <c r="H8" s="10">
        <f>calcullation!N6</f>
        <v>0.61152515775000016</v>
      </c>
      <c r="I8" s="10">
        <f>calcullation!M6</f>
        <v>0.65822874975000001</v>
      </c>
      <c r="J8" s="10">
        <f>calcullation!L6</f>
        <v>0.67720208400000004</v>
      </c>
      <c r="K8" s="10">
        <f>calcullation!O6</f>
        <v>0.25684056625500007</v>
      </c>
      <c r="L8" s="10">
        <f>calcullation!H6</f>
        <v>8.1483173167500009</v>
      </c>
      <c r="M8" s="10">
        <f>calcullation!U6</f>
        <v>7.1514875249999998E-2</v>
      </c>
      <c r="N8" s="10">
        <f>calcullation!V6</f>
        <v>1.4594872500000002E-2</v>
      </c>
      <c r="O8" t="s">
        <v>75</v>
      </c>
      <c r="P8" s="10">
        <f>calcullation!S6</f>
        <v>5.9838977249999994E-2</v>
      </c>
      <c r="Q8" s="10">
        <f>calcullation!P6</f>
        <v>1.4594872500000001E-3</v>
      </c>
      <c r="R8" s="10">
        <f>calcullation!Q6</f>
        <v>2.9189745000000003E-2</v>
      </c>
      <c r="S8" t="s">
        <v>75</v>
      </c>
      <c r="T8" s="10">
        <f>calcullation!T6</f>
        <v>1.0216410750000002E-2</v>
      </c>
      <c r="U8" s="10">
        <f>calcullation!R6</f>
        <v>2.5584811492500004</v>
      </c>
      <c r="V8" s="10">
        <f>calcullation!Z6</f>
        <v>1.45948725</v>
      </c>
      <c r="W8" s="10">
        <f>calcullation!Y6</f>
        <v>0.34006052925000002</v>
      </c>
      <c r="X8" s="10">
        <f>calcullation!W6</f>
        <v>0.67574259675000004</v>
      </c>
      <c r="Y8" s="10">
        <f>calcullation!X6</f>
        <v>0.82898875800000005</v>
      </c>
      <c r="Z8" t="s">
        <v>75</v>
      </c>
      <c r="AA8">
        <f>calcullation!AA6</f>
        <v>1.8447918840000002</v>
      </c>
      <c r="AB8" t="s">
        <v>75</v>
      </c>
      <c r="AC8" t="s">
        <v>74</v>
      </c>
      <c r="AD8" s="3">
        <f>calcullation!G6/1000</f>
        <v>145.948725</v>
      </c>
    </row>
    <row r="9" spans="1:31" x14ac:dyDescent="0.25">
      <c r="A9" t="s">
        <v>80</v>
      </c>
      <c r="B9" t="s">
        <v>81</v>
      </c>
      <c r="C9">
        <v>1995</v>
      </c>
      <c r="D9" s="10">
        <f>calcullation!I7</f>
        <v>0.46291752899999999</v>
      </c>
      <c r="E9" s="10">
        <f>calcullation!K7</f>
        <v>0.1790530065</v>
      </c>
      <c r="F9" s="10">
        <f>calcullation!J7</f>
        <v>1.6012870499999998E-2</v>
      </c>
      <c r="G9" t="s">
        <v>75</v>
      </c>
      <c r="H9" s="10">
        <f>calcullation!N7</f>
        <v>0.60994479449999994</v>
      </c>
      <c r="I9" s="10">
        <f>calcullation!M7</f>
        <v>0.65652769049999993</v>
      </c>
      <c r="J9" s="10">
        <f>calcullation!L7</f>
        <v>0.67545199199999983</v>
      </c>
      <c r="K9" s="10">
        <f>calcullation!O7</f>
        <v>0.25617681368999995</v>
      </c>
      <c r="L9" s="10">
        <f>calcullation!H7</f>
        <v>8.1272596364999998</v>
      </c>
      <c r="M9" s="10">
        <f>calcullation!U7</f>
        <v>7.1330059499999987E-2</v>
      </c>
      <c r="N9" s="10">
        <f>calcullation!V7</f>
        <v>1.4557154999999999E-2</v>
      </c>
      <c r="O9" t="s">
        <v>75</v>
      </c>
      <c r="P9" s="10">
        <f>calcullation!S7</f>
        <v>5.9684335499999991E-2</v>
      </c>
      <c r="Q9" s="10">
        <f>calcullation!P7</f>
        <v>1.4557155E-3</v>
      </c>
      <c r="R9" s="10">
        <f>calcullation!Q7</f>
        <v>2.9114309999999997E-2</v>
      </c>
      <c r="S9" t="s">
        <v>75</v>
      </c>
      <c r="T9" s="10">
        <f>calcullation!T7</f>
        <v>1.01900085E-2</v>
      </c>
      <c r="U9" s="10">
        <f>calcullation!R7</f>
        <v>2.5518692714999998</v>
      </c>
      <c r="V9" s="10">
        <f>calcullation!Z7</f>
        <v>1.4557154999999999</v>
      </c>
      <c r="W9" s="10">
        <f>calcullation!Y7</f>
        <v>0.33918171149999998</v>
      </c>
      <c r="X9" s="10">
        <f>calcullation!W7</f>
        <v>0.67399627649999994</v>
      </c>
      <c r="Y9" s="10">
        <f>calcullation!X7</f>
        <v>0.82684640399999987</v>
      </c>
      <c r="Z9" t="s">
        <v>75</v>
      </c>
      <c r="AA9">
        <f>calcullation!AA7</f>
        <v>1.8400243919999999</v>
      </c>
      <c r="AB9" t="s">
        <v>75</v>
      </c>
      <c r="AC9" t="s">
        <v>74</v>
      </c>
      <c r="AD9" s="3">
        <f>calcullation!G7/1000</f>
        <v>145.57155</v>
      </c>
    </row>
    <row r="10" spans="1:31" x14ac:dyDescent="0.25">
      <c r="A10" t="s">
        <v>80</v>
      </c>
      <c r="B10" t="s">
        <v>81</v>
      </c>
      <c r="C10">
        <v>1996</v>
      </c>
      <c r="D10" s="10">
        <f>calcullation!I8</f>
        <v>0.45944067600000005</v>
      </c>
      <c r="E10" s="10">
        <f>calcullation!K8</f>
        <v>0.17770818600000002</v>
      </c>
      <c r="F10" s="10">
        <f>calcullation!J8</f>
        <v>1.5892602000000002E-2</v>
      </c>
      <c r="G10" t="s">
        <v>75</v>
      </c>
      <c r="H10" s="10">
        <f>calcullation!N8</f>
        <v>0.60536365800000003</v>
      </c>
      <c r="I10" s="10">
        <f>calcullation!M8</f>
        <v>0.65159668199999998</v>
      </c>
      <c r="J10" s="10">
        <f>calcullation!L8</f>
        <v>0.67037884800000003</v>
      </c>
      <c r="K10" s="10">
        <f>calcullation!O8</f>
        <v>0.25425273636000001</v>
      </c>
      <c r="L10" s="10">
        <f>calcullation!H8</f>
        <v>8.0662179060000003</v>
      </c>
      <c r="M10" s="10">
        <f>calcullation!U8</f>
        <v>7.0794317999999995E-2</v>
      </c>
      <c r="N10" s="10">
        <f>calcullation!V8</f>
        <v>1.4447820000000002E-2</v>
      </c>
      <c r="O10" t="s">
        <v>75</v>
      </c>
      <c r="P10" s="10">
        <f>calcullation!S8</f>
        <v>5.9236061999999999E-2</v>
      </c>
      <c r="Q10" s="10">
        <f>calcullation!P8</f>
        <v>1.4447820000000001E-3</v>
      </c>
      <c r="R10" s="10">
        <f>calcullation!Q8</f>
        <v>2.8895640000000004E-2</v>
      </c>
      <c r="S10" t="s">
        <v>75</v>
      </c>
      <c r="T10" s="10">
        <f>calcullation!T8</f>
        <v>1.0113474000000003E-2</v>
      </c>
      <c r="U10" s="10">
        <f>calcullation!R8</f>
        <v>2.5327028460000003</v>
      </c>
      <c r="V10" s="10">
        <f>calcullation!Z8</f>
        <v>1.444782</v>
      </c>
      <c r="W10" s="10">
        <f>calcullation!Y8</f>
        <v>0.33663420600000005</v>
      </c>
      <c r="X10" s="10">
        <f>calcullation!W8</f>
        <v>0.66893406599999994</v>
      </c>
      <c r="Y10" s="10">
        <f>calcullation!X8</f>
        <v>0.82063617599999994</v>
      </c>
      <c r="Z10" t="s">
        <v>75</v>
      </c>
      <c r="AA10">
        <f>calcullation!AA8</f>
        <v>1.8262044479999999</v>
      </c>
      <c r="AB10" t="s">
        <v>75</v>
      </c>
      <c r="AC10" t="s">
        <v>74</v>
      </c>
      <c r="AD10" s="3">
        <f>calcullation!G8/1000</f>
        <v>144.47820000000002</v>
      </c>
    </row>
    <row r="11" spans="1:31" x14ac:dyDescent="0.25">
      <c r="A11" t="s">
        <v>80</v>
      </c>
      <c r="B11" t="s">
        <v>81</v>
      </c>
      <c r="C11">
        <v>1997</v>
      </c>
      <c r="D11" s="10">
        <f>calcullation!I9</f>
        <v>0.45887892899999999</v>
      </c>
      <c r="E11" s="10">
        <f>calcullation!K9</f>
        <v>0.17749090649999999</v>
      </c>
      <c r="F11" s="10">
        <f>calcullation!J9</f>
        <v>1.5873170499999999E-2</v>
      </c>
      <c r="G11" t="s">
        <v>75</v>
      </c>
      <c r="H11" s="10">
        <f>calcullation!N9</f>
        <v>0.60462349450000008</v>
      </c>
      <c r="I11" s="10">
        <f>calcullation!M9</f>
        <v>0.65079999049999993</v>
      </c>
      <c r="J11" s="10">
        <f>calcullation!L9</f>
        <v>0.66955919199999991</v>
      </c>
      <c r="K11" s="10">
        <f>calcullation!O9</f>
        <v>0.25394186769000004</v>
      </c>
      <c r="L11" s="10">
        <f>calcullation!H9</f>
        <v>8.0563555364999999</v>
      </c>
      <c r="M11" s="10">
        <f>calcullation!U9</f>
        <v>7.0707759499999995E-2</v>
      </c>
      <c r="N11" s="10">
        <f>calcullation!V9</f>
        <v>1.4430154999999998E-2</v>
      </c>
      <c r="O11" t="s">
        <v>75</v>
      </c>
      <c r="P11" s="10">
        <f>calcullation!S9</f>
        <v>5.9163635499999992E-2</v>
      </c>
      <c r="Q11" s="10">
        <f>calcullation!P9</f>
        <v>1.4430154999999999E-3</v>
      </c>
      <c r="R11" s="10">
        <f>calcullation!Q9</f>
        <v>2.8860309999999997E-2</v>
      </c>
      <c r="S11" t="s">
        <v>75</v>
      </c>
      <c r="T11" s="10">
        <f>calcullation!T9</f>
        <v>1.0101108500000001E-2</v>
      </c>
      <c r="U11" s="10">
        <f>calcullation!R9</f>
        <v>2.5296061715000002</v>
      </c>
      <c r="V11" s="10">
        <f>calcullation!Z9</f>
        <v>1.4430155</v>
      </c>
      <c r="W11" s="10">
        <f>calcullation!Y9</f>
        <v>0.33622261149999999</v>
      </c>
      <c r="X11" s="10">
        <f>calcullation!W9</f>
        <v>0.66811617649999999</v>
      </c>
      <c r="Y11" s="10">
        <f>calcullation!X9</f>
        <v>0.81963280399999994</v>
      </c>
      <c r="Z11" t="s">
        <v>75</v>
      </c>
      <c r="AA11">
        <f>calcullation!AA9</f>
        <v>1.8239715919999999</v>
      </c>
      <c r="AB11" t="s">
        <v>75</v>
      </c>
      <c r="AC11" t="s">
        <v>74</v>
      </c>
      <c r="AD11" s="3">
        <f>calcullation!G9/1000</f>
        <v>144.30154999999999</v>
      </c>
    </row>
    <row r="12" spans="1:31" x14ac:dyDescent="0.25">
      <c r="A12" t="s">
        <v>80</v>
      </c>
      <c r="B12" t="s">
        <v>81</v>
      </c>
      <c r="C12">
        <v>1998</v>
      </c>
      <c r="D12" s="10">
        <f>calcullation!I10</f>
        <v>0.45981130500000006</v>
      </c>
      <c r="E12" s="10">
        <f>calcullation!K10</f>
        <v>0.17785154250000001</v>
      </c>
      <c r="F12" s="10">
        <f>calcullation!J10</f>
        <v>1.5905422500000002E-2</v>
      </c>
      <c r="G12" t="s">
        <v>75</v>
      </c>
      <c r="H12" s="10">
        <f>calcullation!N10</f>
        <v>0.60585200250000004</v>
      </c>
      <c r="I12" s="10">
        <f>calcullation!M10</f>
        <v>0.65212232250000002</v>
      </c>
      <c r="J12" s="10">
        <f>calcullation!L10</f>
        <v>0.67091963999999993</v>
      </c>
      <c r="K12" s="10">
        <f>calcullation!O10</f>
        <v>0.25445784105000002</v>
      </c>
      <c r="L12" s="10">
        <f>calcullation!H10</f>
        <v>8.0727248925000001</v>
      </c>
      <c r="M12" s="10">
        <f>calcullation!U10</f>
        <v>7.0851427500000008E-2</v>
      </c>
      <c r="N12" s="10">
        <f>calcullation!V10</f>
        <v>1.4459475000000001E-2</v>
      </c>
      <c r="O12" t="s">
        <v>75</v>
      </c>
      <c r="P12" s="10">
        <f>calcullation!S10</f>
        <v>5.9283847499999993E-2</v>
      </c>
      <c r="Q12" s="10">
        <f>calcullation!P10</f>
        <v>1.4459474999999999E-3</v>
      </c>
      <c r="R12" s="10">
        <f>calcullation!Q10</f>
        <v>2.8918950000000002E-2</v>
      </c>
      <c r="S12" t="s">
        <v>75</v>
      </c>
      <c r="T12" s="10">
        <f>calcullation!T10</f>
        <v>1.0121632500000002E-2</v>
      </c>
      <c r="U12" s="10">
        <f>calcullation!R10</f>
        <v>2.5347459675000001</v>
      </c>
      <c r="V12" s="10">
        <f>calcullation!Z10</f>
        <v>1.4459474999999999</v>
      </c>
      <c r="W12" s="10">
        <f>calcullation!Y10</f>
        <v>0.33690576750000001</v>
      </c>
      <c r="X12" s="10">
        <f>calcullation!W10</f>
        <v>0.66947369249999999</v>
      </c>
      <c r="Y12" s="10">
        <f>calcullation!X10</f>
        <v>0.82129817999999999</v>
      </c>
      <c r="Z12" t="s">
        <v>75</v>
      </c>
      <c r="AA12">
        <f>calcullation!AA10</f>
        <v>1.8276776399999999</v>
      </c>
      <c r="AB12" t="s">
        <v>75</v>
      </c>
      <c r="AC12" t="s">
        <v>74</v>
      </c>
      <c r="AD12" s="3">
        <f>calcullation!G10/1000</f>
        <v>144.59475</v>
      </c>
    </row>
    <row r="13" spans="1:31" x14ac:dyDescent="0.25">
      <c r="A13" t="s">
        <v>80</v>
      </c>
      <c r="B13" t="s">
        <v>81</v>
      </c>
      <c r="C13">
        <v>1999</v>
      </c>
      <c r="D13" s="10">
        <f>calcullation!I11</f>
        <v>0.459480267</v>
      </c>
      <c r="E13" s="10">
        <f>calcullation!K11</f>
        <v>0.17772349949999997</v>
      </c>
      <c r="F13" s="10">
        <f>calcullation!J11</f>
        <v>1.58939715E-2</v>
      </c>
      <c r="G13" t="s">
        <v>75</v>
      </c>
      <c r="H13" s="10">
        <f>calcullation!N11</f>
        <v>0.60541582350000001</v>
      </c>
      <c r="I13" s="10">
        <f>calcullation!M11</f>
        <v>0.65165283149999997</v>
      </c>
      <c r="J13" s="10">
        <f>calcullation!L11</f>
        <v>0.67043661599999993</v>
      </c>
      <c r="K13" s="10">
        <f>calcullation!O11</f>
        <v>0.25427464586999998</v>
      </c>
      <c r="L13" s="10">
        <f>calcullation!H11</f>
        <v>8.0669129894999987</v>
      </c>
      <c r="M13" s="10">
        <f>calcullation!U11</f>
        <v>7.0800418500000004E-2</v>
      </c>
      <c r="N13" s="10">
        <f>calcullation!V11</f>
        <v>1.4449065000000001E-2</v>
      </c>
      <c r="O13" t="s">
        <v>75</v>
      </c>
      <c r="P13" s="10">
        <f>calcullation!S11</f>
        <v>5.9241166499999991E-2</v>
      </c>
      <c r="Q13" s="10">
        <f>calcullation!P11</f>
        <v>1.4449065000000001E-3</v>
      </c>
      <c r="R13" s="10">
        <f>calcullation!Q11</f>
        <v>2.8898130000000001E-2</v>
      </c>
      <c r="S13" t="s">
        <v>75</v>
      </c>
      <c r="T13" s="10">
        <f>calcullation!T11</f>
        <v>1.0114345500000002E-2</v>
      </c>
      <c r="U13" s="10">
        <f>calcullation!R11</f>
        <v>2.5329210945000002</v>
      </c>
      <c r="V13" s="10">
        <f>calcullation!Z11</f>
        <v>1.4449065000000001</v>
      </c>
      <c r="W13" s="10">
        <f>calcullation!Y11</f>
        <v>0.33666321449999997</v>
      </c>
      <c r="X13" s="10">
        <f>calcullation!W11</f>
        <v>0.66899170949999998</v>
      </c>
      <c r="Y13" s="10">
        <f>calcullation!X11</f>
        <v>0.82070689199999991</v>
      </c>
      <c r="Z13" t="s">
        <v>75</v>
      </c>
      <c r="AA13">
        <f>calcullation!AA11</f>
        <v>1.8263618159999997</v>
      </c>
      <c r="AB13" t="s">
        <v>75</v>
      </c>
      <c r="AC13" t="s">
        <v>74</v>
      </c>
      <c r="AD13" s="3">
        <f>calcullation!G11/1000</f>
        <v>144.49064999999999</v>
      </c>
    </row>
    <row r="14" spans="1:31" x14ac:dyDescent="0.25">
      <c r="A14" t="s">
        <v>80</v>
      </c>
      <c r="B14" t="s">
        <v>81</v>
      </c>
      <c r="C14">
        <v>2000</v>
      </c>
      <c r="D14" s="10">
        <f>calcullation!I12</f>
        <v>0.45861005999999999</v>
      </c>
      <c r="E14" s="10">
        <f>calcullation!K12</f>
        <v>0.17738691000000001</v>
      </c>
      <c r="F14" s="10">
        <f>calcullation!J12</f>
        <v>1.5863870000000002E-2</v>
      </c>
      <c r="G14" t="s">
        <v>75</v>
      </c>
      <c r="H14" s="10">
        <f>calcullation!N12</f>
        <v>0.6042692300000001</v>
      </c>
      <c r="I14" s="10">
        <f>calcullation!M12</f>
        <v>0.65041866999999998</v>
      </c>
      <c r="J14" s="10">
        <f>calcullation!L12</f>
        <v>0.66916688000000002</v>
      </c>
      <c r="K14" s="10">
        <f>calcullation!O12</f>
        <v>0.25379307660000006</v>
      </c>
      <c r="L14" s="10">
        <f>calcullation!H12</f>
        <v>8.0516351099999994</v>
      </c>
      <c r="M14" s="10">
        <f>calcullation!U12</f>
        <v>7.0666329999999999E-2</v>
      </c>
      <c r="N14" s="10">
        <f>calcullation!V12</f>
        <v>1.4421700000000001E-2</v>
      </c>
      <c r="O14" t="s">
        <v>75</v>
      </c>
      <c r="P14" s="10">
        <f>calcullation!S12</f>
        <v>5.9128969999999996E-2</v>
      </c>
      <c r="Q14" s="10">
        <f>calcullation!P12</f>
        <v>1.44217E-3</v>
      </c>
      <c r="R14" s="10">
        <f>calcullation!Q12</f>
        <v>2.8843400000000002E-2</v>
      </c>
      <c r="S14" t="s">
        <v>75</v>
      </c>
      <c r="T14" s="10">
        <f>calcullation!T12</f>
        <v>1.009519E-2</v>
      </c>
      <c r="U14" s="10">
        <f>calcullation!R12</f>
        <v>2.5281240100000004</v>
      </c>
      <c r="V14" s="10">
        <f>calcullation!Z12</f>
        <v>1.44217</v>
      </c>
      <c r="W14" s="10">
        <f>calcullation!Y12</f>
        <v>0.33602560999999997</v>
      </c>
      <c r="X14" s="10">
        <f>calcullation!W12</f>
        <v>0.66772471</v>
      </c>
      <c r="Y14" s="10">
        <f>calcullation!X12</f>
        <v>0.81915255999999992</v>
      </c>
      <c r="Z14" t="s">
        <v>75</v>
      </c>
      <c r="AA14">
        <f>calcullation!AA12</f>
        <v>1.82290288</v>
      </c>
      <c r="AB14" t="s">
        <v>75</v>
      </c>
      <c r="AC14" t="s">
        <v>74</v>
      </c>
      <c r="AD14" s="3">
        <f>calcullation!G12/1000</f>
        <v>144.21700000000001</v>
      </c>
    </row>
    <row r="15" spans="1:31" x14ac:dyDescent="0.25">
      <c r="A15" t="s">
        <v>80</v>
      </c>
      <c r="B15" t="s">
        <v>81</v>
      </c>
      <c r="C15">
        <v>2001</v>
      </c>
      <c r="D15" s="10">
        <f>calcullation!I13</f>
        <v>0.45815039100000005</v>
      </c>
      <c r="E15" s="10">
        <f>calcullation!K13</f>
        <v>0.17720911350000002</v>
      </c>
      <c r="F15" s="10">
        <f>calcullation!J13</f>
        <v>1.58479695E-2</v>
      </c>
      <c r="G15" t="s">
        <v>75</v>
      </c>
      <c r="H15" s="10">
        <f>calcullation!N13</f>
        <v>0.60366356550000011</v>
      </c>
      <c r="I15" s="10">
        <f>calcullation!M13</f>
        <v>0.64976674950000002</v>
      </c>
      <c r="J15" s="10">
        <f>calcullation!L13</f>
        <v>0.66849616800000011</v>
      </c>
      <c r="K15" s="10">
        <f>calcullation!O13</f>
        <v>0.25353869751000002</v>
      </c>
      <c r="L15" s="10">
        <f>calcullation!H13</f>
        <v>8.0435648835000002</v>
      </c>
      <c r="M15" s="10">
        <f>calcullation!U13</f>
        <v>7.0595500500000005E-2</v>
      </c>
      <c r="N15" s="10">
        <f>calcullation!V13</f>
        <v>1.4407245000000003E-2</v>
      </c>
      <c r="O15" t="s">
        <v>75</v>
      </c>
      <c r="P15" s="10">
        <f>calcullation!S13</f>
        <v>5.90697045E-2</v>
      </c>
      <c r="Q15" s="10">
        <f>calcullation!P13</f>
        <v>1.4407245E-3</v>
      </c>
      <c r="R15" s="10">
        <f>calcullation!Q13</f>
        <v>2.8814490000000005E-2</v>
      </c>
      <c r="S15" t="s">
        <v>75</v>
      </c>
      <c r="T15" s="10">
        <f>calcullation!T13</f>
        <v>1.0085071500000002E-2</v>
      </c>
      <c r="U15" s="10">
        <f>calcullation!R13</f>
        <v>2.5255900485000007</v>
      </c>
      <c r="V15" s="10">
        <f>calcullation!Z13</f>
        <v>1.4407245</v>
      </c>
      <c r="W15" s="10">
        <f>calcullation!Y13</f>
        <v>0.33568880850000005</v>
      </c>
      <c r="X15" s="10">
        <f>calcullation!W13</f>
        <v>0.66705544350000001</v>
      </c>
      <c r="Y15" s="10">
        <f>calcullation!X13</f>
        <v>0.81833151600000009</v>
      </c>
      <c r="Z15" t="s">
        <v>75</v>
      </c>
      <c r="AA15">
        <f>calcullation!AA13</f>
        <v>1.821075768</v>
      </c>
      <c r="AB15" t="s">
        <v>75</v>
      </c>
      <c r="AC15" t="s">
        <v>74</v>
      </c>
      <c r="AD15" s="3">
        <f>calcullation!G13/1000</f>
        <v>144.07245</v>
      </c>
    </row>
    <row r="16" spans="1:31" x14ac:dyDescent="0.25">
      <c r="A16" t="s">
        <v>80</v>
      </c>
      <c r="B16" t="s">
        <v>81</v>
      </c>
      <c r="C16">
        <v>2002</v>
      </c>
      <c r="D16" s="10">
        <f>calcullation!I14</f>
        <v>0.45789376500000001</v>
      </c>
      <c r="E16" s="10">
        <f>calcullation!K14</f>
        <v>0.1771098525</v>
      </c>
      <c r="F16" s="10">
        <f>calcullation!J14</f>
        <v>1.5839092500000002E-2</v>
      </c>
      <c r="G16" t="s">
        <v>75</v>
      </c>
      <c r="H16" s="10">
        <f>calcullation!N14</f>
        <v>0.60332543250000015</v>
      </c>
      <c r="I16" s="10">
        <f>calcullation!M14</f>
        <v>0.64940279249999999</v>
      </c>
      <c r="J16" s="10">
        <f>calcullation!L14</f>
        <v>0.66812171999999992</v>
      </c>
      <c r="K16" s="10">
        <f>calcullation!O14</f>
        <v>0.25339668165000007</v>
      </c>
      <c r="L16" s="10">
        <f>calcullation!H14</f>
        <v>8.0390594024999995</v>
      </c>
      <c r="M16" s="10">
        <f>calcullation!U14</f>
        <v>7.0555957500000002E-2</v>
      </c>
      <c r="N16" s="10">
        <f>calcullation!V14</f>
        <v>1.4399175000000002E-2</v>
      </c>
      <c r="O16" t="s">
        <v>75</v>
      </c>
      <c r="P16" s="10">
        <f>calcullation!S14</f>
        <v>5.9036617499999992E-2</v>
      </c>
      <c r="Q16" s="10">
        <f>calcullation!P14</f>
        <v>1.4399174999999999E-3</v>
      </c>
      <c r="R16" s="10">
        <f>calcullation!Q14</f>
        <v>2.8798350000000004E-2</v>
      </c>
      <c r="S16" t="s">
        <v>75</v>
      </c>
      <c r="T16" s="10">
        <f>calcullation!T14</f>
        <v>1.0079422500000001E-2</v>
      </c>
      <c r="U16" s="10">
        <f>calcullation!R14</f>
        <v>2.5241753774999998</v>
      </c>
      <c r="V16" s="10">
        <f>calcullation!Z14</f>
        <v>1.4399175</v>
      </c>
      <c r="W16" s="10">
        <f>calcullation!Y14</f>
        <v>0.33550077750000001</v>
      </c>
      <c r="X16" s="10">
        <f>calcullation!W14</f>
        <v>0.66668180249999998</v>
      </c>
      <c r="Y16" s="10">
        <f>calcullation!X14</f>
        <v>0.81787314</v>
      </c>
      <c r="Z16" t="s">
        <v>75</v>
      </c>
      <c r="AA16">
        <f>calcullation!AA14</f>
        <v>1.82005572</v>
      </c>
      <c r="AB16" t="s">
        <v>75</v>
      </c>
      <c r="AC16" t="s">
        <v>74</v>
      </c>
      <c r="AD16" s="3">
        <f>calcullation!G14/1000</f>
        <v>143.99175</v>
      </c>
    </row>
    <row r="17" spans="1:30" x14ac:dyDescent="0.25">
      <c r="A17" t="s">
        <v>80</v>
      </c>
      <c r="B17" t="s">
        <v>81</v>
      </c>
      <c r="C17">
        <v>2003</v>
      </c>
      <c r="D17" s="10">
        <f>calcullation!I15</f>
        <v>0.45742469177805006</v>
      </c>
      <c r="E17" s="10">
        <f>calcullation!K15</f>
        <v>0.17692841851792501</v>
      </c>
      <c r="F17" s="10">
        <f>calcullation!J15</f>
        <v>1.5822866696725002E-2</v>
      </c>
      <c r="G17" t="s">
        <v>75</v>
      </c>
      <c r="H17" s="10">
        <f>calcullation!N15</f>
        <v>0.60270737690252507</v>
      </c>
      <c r="I17" s="10">
        <f>calcullation!M15</f>
        <v>0.64873753456572503</v>
      </c>
      <c r="J17" s="10">
        <f>calcullation!L15</f>
        <v>0.66743728611640007</v>
      </c>
      <c r="K17" s="10">
        <f>calcullation!O15</f>
        <v>0.2531370982990605</v>
      </c>
      <c r="L17" s="10">
        <f>calcullation!H15</f>
        <v>8.0308240698014259</v>
      </c>
      <c r="M17" s="10">
        <f>calcullation!U15</f>
        <v>7.0483678921775011E-2</v>
      </c>
      <c r="N17" s="10">
        <f>calcullation!V15</f>
        <v>1.4384424269750002E-2</v>
      </c>
      <c r="O17" t="s">
        <v>75</v>
      </c>
      <c r="P17" s="10">
        <f>calcullation!S15</f>
        <v>5.8976139505975002E-2</v>
      </c>
      <c r="Q17" s="10">
        <f>calcullation!P15</f>
        <v>1.4384424269750001E-3</v>
      </c>
      <c r="R17" s="10">
        <f>calcullation!Q15</f>
        <v>2.8768848539500003E-2</v>
      </c>
      <c r="S17" t="s">
        <v>75</v>
      </c>
      <c r="T17" s="10">
        <f>calcullation!T15</f>
        <v>1.0069096988825002E-2</v>
      </c>
      <c r="U17" s="10">
        <f>calcullation!R15</f>
        <v>2.5215895744871752</v>
      </c>
      <c r="V17" s="10">
        <f>calcullation!Z15</f>
        <v>1.4384424269750002</v>
      </c>
      <c r="W17" s="10">
        <f>calcullation!Y15</f>
        <v>0.33515708548517503</v>
      </c>
      <c r="X17" s="10">
        <f>calcullation!W15</f>
        <v>0.66599884368942508</v>
      </c>
      <c r="Y17" s="10">
        <f>calcullation!X15</f>
        <v>0.81703529852180012</v>
      </c>
      <c r="Z17" t="s">
        <v>75</v>
      </c>
      <c r="AA17">
        <f>calcullation!AA15</f>
        <v>1.8181912276964003</v>
      </c>
      <c r="AB17" t="s">
        <v>75</v>
      </c>
      <c r="AC17" t="s">
        <v>74</v>
      </c>
      <c r="AD17" s="3">
        <f>calcullation!G15/1000</f>
        <v>143.84424269750002</v>
      </c>
    </row>
    <row r="18" spans="1:30" x14ac:dyDescent="0.25">
      <c r="A18" t="s">
        <v>80</v>
      </c>
      <c r="B18" t="s">
        <v>81</v>
      </c>
      <c r="C18">
        <v>2004</v>
      </c>
      <c r="D18" s="10">
        <f>calcullation!I16</f>
        <v>0.45694143040574997</v>
      </c>
      <c r="E18" s="10">
        <f>calcullation!K16</f>
        <v>0.17674149666637498</v>
      </c>
      <c r="F18" s="10">
        <f>calcullation!J16</f>
        <v>1.5806150108374998E-2</v>
      </c>
      <c r="G18" t="s">
        <v>75</v>
      </c>
      <c r="H18" s="10">
        <f>calcullation!N16</f>
        <v>0.60207062685537505</v>
      </c>
      <c r="I18" s="10">
        <f>calcullation!M16</f>
        <v>0.64805215444337494</v>
      </c>
      <c r="J18" s="10">
        <f>calcullation!L16</f>
        <v>0.66673215002599995</v>
      </c>
      <c r="K18" s="10">
        <f>calcullation!O16</f>
        <v>0.25286966327925753</v>
      </c>
      <c r="L18" s="10">
        <f>calcullation!H16</f>
        <v>8.022339641368875</v>
      </c>
      <c r="M18" s="10">
        <f>calcullation!U16</f>
        <v>7.0409214119124999E-2</v>
      </c>
      <c r="N18" s="10">
        <f>calcullation!V16</f>
        <v>1.4369227371250001E-2</v>
      </c>
      <c r="O18" t="s">
        <v>75</v>
      </c>
      <c r="P18" s="10">
        <f>calcullation!S16</f>
        <v>5.8913832222124998E-2</v>
      </c>
      <c r="Q18" s="10">
        <f>calcullation!P16</f>
        <v>1.4369227371249999E-3</v>
      </c>
      <c r="R18" s="10">
        <f>calcullation!Q16</f>
        <v>2.8738454742500003E-2</v>
      </c>
      <c r="S18" t="s">
        <v>75</v>
      </c>
      <c r="T18" s="10">
        <f>calcullation!T16</f>
        <v>1.0058459159875001E-2</v>
      </c>
      <c r="U18" s="10">
        <f>calcullation!R16</f>
        <v>2.5189255581801251</v>
      </c>
      <c r="V18" s="10">
        <f>calcullation!Z16</f>
        <v>1.436922737125</v>
      </c>
      <c r="W18" s="10">
        <f>calcullation!Y16</f>
        <v>0.33480299775012501</v>
      </c>
      <c r="X18" s="10">
        <f>calcullation!W16</f>
        <v>0.66529522728887502</v>
      </c>
      <c r="Y18" s="10">
        <f>calcullation!X16</f>
        <v>0.81617211468699991</v>
      </c>
      <c r="Z18" t="s">
        <v>75</v>
      </c>
      <c r="AA18">
        <f>calcullation!AA16</f>
        <v>1.816270339726</v>
      </c>
      <c r="AB18" t="s">
        <v>75</v>
      </c>
      <c r="AC18" t="s">
        <v>74</v>
      </c>
      <c r="AD18" s="3">
        <f>calcullation!G16/1000</f>
        <v>143.6922737125</v>
      </c>
    </row>
    <row r="19" spans="1:30" x14ac:dyDescent="0.25">
      <c r="A19" t="s">
        <v>80</v>
      </c>
      <c r="B19" t="s">
        <v>81</v>
      </c>
      <c r="C19">
        <v>2005</v>
      </c>
      <c r="D19" s="10">
        <f>calcullation!I17</f>
        <v>0.45646185062280004</v>
      </c>
      <c r="E19" s="10">
        <f>calcullation!K17</f>
        <v>0.17655599882580003</v>
      </c>
      <c r="F19" s="10">
        <f>calcullation!J17</f>
        <v>1.5789560870599999E-2</v>
      </c>
      <c r="G19" t="s">
        <v>75</v>
      </c>
      <c r="H19" s="10">
        <f>calcullation!N17</f>
        <v>0.60143872770740014</v>
      </c>
      <c r="I19" s="10">
        <f>calcullation!M17</f>
        <v>0.64737199569460002</v>
      </c>
      <c r="J19" s="10">
        <f>calcullation!L17</f>
        <v>0.66603238581440005</v>
      </c>
      <c r="K19" s="10">
        <f>calcullation!O17</f>
        <v>0.25260426563710803</v>
      </c>
      <c r="L19" s="10">
        <f>calcullation!H17</f>
        <v>8.0139198491418</v>
      </c>
      <c r="M19" s="10">
        <f>calcullation!U17</f>
        <v>7.0335316605400003E-2</v>
      </c>
      <c r="N19" s="10">
        <f>calcullation!V17</f>
        <v>1.4354146246000002E-2</v>
      </c>
      <c r="O19" t="s">
        <v>75</v>
      </c>
      <c r="P19" s="10">
        <f>calcullation!S17</f>
        <v>5.8851999608600006E-2</v>
      </c>
      <c r="Q19" s="10">
        <f>calcullation!P17</f>
        <v>1.4354146246000001E-3</v>
      </c>
      <c r="R19" s="10">
        <f>calcullation!Q17</f>
        <v>2.8708292492000003E-2</v>
      </c>
      <c r="S19" t="s">
        <v>75</v>
      </c>
      <c r="T19" s="10">
        <f>calcullation!T17</f>
        <v>1.0047902372200003E-2</v>
      </c>
      <c r="U19" s="10">
        <f>calcullation!R17</f>
        <v>2.5162818369238003</v>
      </c>
      <c r="V19" s="10">
        <f>calcullation!Z17</f>
        <v>1.4354146246000001</v>
      </c>
      <c r="W19" s="10">
        <f>calcullation!Y17</f>
        <v>0.33445160753180003</v>
      </c>
      <c r="X19" s="10">
        <f>calcullation!W17</f>
        <v>0.6645969711898001</v>
      </c>
      <c r="Y19" s="10">
        <f>calcullation!X17</f>
        <v>0.81531550677279996</v>
      </c>
      <c r="Z19" t="s">
        <v>75</v>
      </c>
      <c r="AA19">
        <f>calcullation!AA17</f>
        <v>1.8143640854944001</v>
      </c>
      <c r="AB19" t="s">
        <v>75</v>
      </c>
      <c r="AC19" t="s">
        <v>74</v>
      </c>
      <c r="AD19" s="3">
        <f>calcullation!G17/1000</f>
        <v>143.54146246000002</v>
      </c>
    </row>
    <row r="20" spans="1:30" x14ac:dyDescent="0.25">
      <c r="A20" t="s">
        <v>80</v>
      </c>
      <c r="B20" t="s">
        <v>81</v>
      </c>
      <c r="C20">
        <v>2006</v>
      </c>
      <c r="D20" s="10">
        <f>calcullation!I18</f>
        <v>0.45597573299040006</v>
      </c>
      <c r="E20" s="10">
        <f>calcullation!K18</f>
        <v>0.17636797219440001</v>
      </c>
      <c r="F20" s="10">
        <f>calcullation!J18</f>
        <v>1.5772745480800002E-2</v>
      </c>
      <c r="G20" t="s">
        <v>75</v>
      </c>
      <c r="H20" s="10">
        <f>calcullation!N18</f>
        <v>0.60079821422320012</v>
      </c>
      <c r="I20" s="10">
        <f>calcullation!M18</f>
        <v>0.64668256471279995</v>
      </c>
      <c r="J20" s="10">
        <f>calcullation!L18</f>
        <v>0.66532308209919999</v>
      </c>
      <c r="K20" s="10">
        <f>calcullation!O18</f>
        <v>0.25233524997374407</v>
      </c>
      <c r="L20" s="10">
        <f>calcullation!H18</f>
        <v>8.0053852744823999</v>
      </c>
      <c r="M20" s="10">
        <f>calcullation!U18</f>
        <v>7.02604116872E-2</v>
      </c>
      <c r="N20" s="10">
        <f>calcullation!V18</f>
        <v>1.4338859528E-2</v>
      </c>
      <c r="O20" t="s">
        <v>75</v>
      </c>
      <c r="P20" s="10">
        <f>calcullation!S18</f>
        <v>5.8789324064800003E-2</v>
      </c>
      <c r="Q20" s="10">
        <f>calcullation!P18</f>
        <v>1.4338859528000001E-3</v>
      </c>
      <c r="R20" s="10">
        <f>calcullation!Q18</f>
        <v>2.8677719056000001E-2</v>
      </c>
      <c r="S20" t="s">
        <v>75</v>
      </c>
      <c r="T20" s="10">
        <f>calcullation!T18</f>
        <v>1.0037201669600001E-2</v>
      </c>
      <c r="U20" s="10">
        <f>calcullation!R18</f>
        <v>2.5136020752584001</v>
      </c>
      <c r="V20" s="10">
        <f>calcullation!Z18</f>
        <v>1.4338859528000001</v>
      </c>
      <c r="W20" s="10">
        <f>calcullation!Y18</f>
        <v>0.33409542700240002</v>
      </c>
      <c r="X20" s="10">
        <f>calcullation!W18</f>
        <v>0.66388919614640007</v>
      </c>
      <c r="Y20" s="10">
        <f>calcullation!X18</f>
        <v>0.81444722119039992</v>
      </c>
      <c r="Z20" t="s">
        <v>75</v>
      </c>
      <c r="AA20">
        <f>calcullation!AA18</f>
        <v>1.8124318443392</v>
      </c>
      <c r="AB20" t="s">
        <v>75</v>
      </c>
      <c r="AC20" t="s">
        <v>74</v>
      </c>
      <c r="AD20" s="3">
        <f>calcullation!G18/1000</f>
        <v>143.38859528</v>
      </c>
    </row>
    <row r="21" spans="1:30" x14ac:dyDescent="0.25">
      <c r="A21" t="s">
        <v>80</v>
      </c>
      <c r="B21" t="s">
        <v>81</v>
      </c>
      <c r="C21">
        <v>2007</v>
      </c>
      <c r="D21" s="10">
        <f>calcullation!I19</f>
        <v>0.45555054961965002</v>
      </c>
      <c r="E21" s="10">
        <f>calcullation!K19</f>
        <v>0.17620351447552499</v>
      </c>
      <c r="F21" s="10">
        <f>calcullation!J19</f>
        <v>1.5758037879925E-2</v>
      </c>
      <c r="G21" t="s">
        <v>75</v>
      </c>
      <c r="H21" s="10">
        <f>calcullation!N19</f>
        <v>0.60023798833532505</v>
      </c>
      <c r="I21" s="10">
        <f>calcullation!M19</f>
        <v>0.646079553076925</v>
      </c>
      <c r="J21" s="10">
        <f>calcullation!L19</f>
        <v>0.66470268875319993</v>
      </c>
      <c r="K21" s="10">
        <f>calcullation!O19</f>
        <v>0.25209995510083649</v>
      </c>
      <c r="L21" s="10">
        <f>calcullation!H19</f>
        <v>7.997920498511025</v>
      </c>
      <c r="M21" s="10">
        <f>calcullation!U19</f>
        <v>7.0194896010575006E-2</v>
      </c>
      <c r="N21" s="10">
        <f>calcullation!V19</f>
        <v>1.432548898175E-2</v>
      </c>
      <c r="O21" t="s">
        <v>75</v>
      </c>
      <c r="P21" s="10">
        <f>calcullation!S19</f>
        <v>5.8734504825174991E-2</v>
      </c>
      <c r="Q21" s="10">
        <f>calcullation!P19</f>
        <v>1.4325488981749999E-3</v>
      </c>
      <c r="R21" s="10">
        <f>calcullation!Q19</f>
        <v>2.86509779635E-2</v>
      </c>
      <c r="S21" t="s">
        <v>75</v>
      </c>
      <c r="T21" s="10">
        <f>calcullation!T19</f>
        <v>1.0027842287225001E-2</v>
      </c>
      <c r="U21" s="10">
        <f>calcullation!R19</f>
        <v>2.511258218500775</v>
      </c>
      <c r="V21" s="10">
        <f>calcullation!Z19</f>
        <v>1.4325488981750001</v>
      </c>
      <c r="W21" s="10">
        <f>calcullation!Y19</f>
        <v>0.33378389327477503</v>
      </c>
      <c r="X21" s="10">
        <f>calcullation!W19</f>
        <v>0.66327013985502503</v>
      </c>
      <c r="Y21" s="10">
        <f>calcullation!X19</f>
        <v>0.81368777416339999</v>
      </c>
      <c r="Z21" t="s">
        <v>75</v>
      </c>
      <c r="AA21">
        <f>calcullation!AA19</f>
        <v>1.8107418072932</v>
      </c>
      <c r="AB21" t="s">
        <v>75</v>
      </c>
      <c r="AC21" t="s">
        <v>74</v>
      </c>
      <c r="AD21" s="3">
        <f>calcullation!G19/1000</f>
        <v>143.25488981749999</v>
      </c>
    </row>
    <row r="22" spans="1:30" x14ac:dyDescent="0.25">
      <c r="A22" t="s">
        <v>80</v>
      </c>
      <c r="B22" t="s">
        <v>81</v>
      </c>
      <c r="C22">
        <v>2008</v>
      </c>
      <c r="D22" s="10">
        <f>calcullation!I20</f>
        <v>0.4551267672058501</v>
      </c>
      <c r="E22" s="10">
        <f>calcullation!K20</f>
        <v>0.17603959863622504</v>
      </c>
      <c r="F22" s="10">
        <f>calcullation!J20</f>
        <v>1.5743378739825002E-2</v>
      </c>
      <c r="G22" t="s">
        <v>75</v>
      </c>
      <c r="H22" s="10">
        <f>calcullation!N20</f>
        <v>0.59967960836242507</v>
      </c>
      <c r="I22" s="10">
        <f>calcullation!M20</f>
        <v>0.64547852833282504</v>
      </c>
      <c r="J22" s="10">
        <f>calcullation!L20</f>
        <v>0.66408433957080004</v>
      </c>
      <c r="K22" s="10">
        <f>calcullation!O20</f>
        <v>0.25186543551221852</v>
      </c>
      <c r="L22" s="10">
        <f>calcullation!H20</f>
        <v>7.9904803185857265</v>
      </c>
      <c r="M22" s="10">
        <f>calcullation!U20</f>
        <v>7.0129596204675002E-2</v>
      </c>
      <c r="N22" s="10">
        <f>calcullation!V20</f>
        <v>1.4312162490750003E-2</v>
      </c>
      <c r="O22" t="s">
        <v>75</v>
      </c>
      <c r="P22" s="10">
        <f>calcullation!S20</f>
        <v>5.8679866212075008E-2</v>
      </c>
      <c r="Q22" s="10">
        <f>calcullation!P20</f>
        <v>1.4312162490750001E-3</v>
      </c>
      <c r="R22" s="10">
        <f>calcullation!Q20</f>
        <v>2.8624324981500006E-2</v>
      </c>
      <c r="S22" t="s">
        <v>75</v>
      </c>
      <c r="T22" s="10">
        <f>calcullation!T20</f>
        <v>1.0018513743525002E-2</v>
      </c>
      <c r="U22" s="10">
        <f>calcullation!R20</f>
        <v>2.5089220846284754</v>
      </c>
      <c r="V22" s="10">
        <f>calcullation!Z20</f>
        <v>1.4312162490750002</v>
      </c>
      <c r="W22" s="10">
        <f>calcullation!Y20</f>
        <v>0.33347338603447507</v>
      </c>
      <c r="X22" s="10">
        <f>calcullation!W20</f>
        <v>0.6626531233217251</v>
      </c>
      <c r="Y22" s="10">
        <f>calcullation!X20</f>
        <v>0.81293082947460016</v>
      </c>
      <c r="Z22" t="s">
        <v>75</v>
      </c>
      <c r="AA22">
        <f>calcullation!AA20</f>
        <v>1.8090573388308004</v>
      </c>
      <c r="AB22" t="s">
        <v>75</v>
      </c>
      <c r="AC22" t="s">
        <v>74</v>
      </c>
      <c r="AD22" s="3">
        <f>calcullation!G20/1000</f>
        <v>143.12162490750003</v>
      </c>
    </row>
    <row r="23" spans="1:30" x14ac:dyDescent="0.25">
      <c r="A23" t="s">
        <v>80</v>
      </c>
      <c r="B23" t="s">
        <v>81</v>
      </c>
      <c r="C23">
        <v>2009</v>
      </c>
      <c r="D23" s="10">
        <f>calcullation!I21</f>
        <v>0.45462715390785008</v>
      </c>
      <c r="E23" s="10">
        <f>calcullation!K21</f>
        <v>0.17584635198322501</v>
      </c>
      <c r="F23" s="10">
        <f>calcullation!J21</f>
        <v>1.5726096518825002E-2</v>
      </c>
      <c r="G23" t="s">
        <v>75</v>
      </c>
      <c r="H23" s="10">
        <f>calcullation!N21</f>
        <v>0.59902131285342519</v>
      </c>
      <c r="I23" s="10">
        <f>calcullation!M21</f>
        <v>0.64476995727182507</v>
      </c>
      <c r="J23" s="10">
        <f>calcullation!L21</f>
        <v>0.66335534406679997</v>
      </c>
      <c r="K23" s="10">
        <f>calcullation!O21</f>
        <v>0.25158895139843857</v>
      </c>
      <c r="L23" s="10">
        <f>calcullation!H21</f>
        <v>7.9817088058727252</v>
      </c>
      <c r="M23" s="10">
        <f>calcullation!U21</f>
        <v>7.0052611765674996E-2</v>
      </c>
      <c r="N23" s="10">
        <f>calcullation!V21</f>
        <v>1.4296451380750003E-2</v>
      </c>
      <c r="O23" t="s">
        <v>75</v>
      </c>
      <c r="P23" s="10">
        <f>calcullation!S21</f>
        <v>5.8615450661075E-2</v>
      </c>
      <c r="Q23" s="10">
        <f>calcullation!P21</f>
        <v>1.4296451380750002E-3</v>
      </c>
      <c r="R23" s="10">
        <f>calcullation!Q21</f>
        <v>2.8592902761500005E-2</v>
      </c>
      <c r="S23" t="s">
        <v>75</v>
      </c>
      <c r="T23" s="10">
        <f>calcullation!T21</f>
        <v>1.0007515966525E-2</v>
      </c>
      <c r="U23" s="10">
        <f>calcullation!R21</f>
        <v>2.5061679270454751</v>
      </c>
      <c r="V23" s="10">
        <f>calcullation!Z21</f>
        <v>1.4296451380750002</v>
      </c>
      <c r="W23" s="10">
        <f>calcullation!Y21</f>
        <v>0.33310731717147501</v>
      </c>
      <c r="X23" s="10">
        <f>calcullation!W21</f>
        <v>0.6619256989287251</v>
      </c>
      <c r="Y23" s="10">
        <f>calcullation!X21</f>
        <v>0.81203843842660006</v>
      </c>
      <c r="Z23" t="s">
        <v>75</v>
      </c>
      <c r="AA23">
        <f>calcullation!AA21</f>
        <v>1.8070714545268003</v>
      </c>
      <c r="AB23" t="s">
        <v>75</v>
      </c>
      <c r="AC23" t="s">
        <v>74</v>
      </c>
      <c r="AD23" s="3">
        <f>calcullation!G21/1000</f>
        <v>142.96451380750003</v>
      </c>
    </row>
    <row r="24" spans="1:30" x14ac:dyDescent="0.25">
      <c r="A24" t="s">
        <v>80</v>
      </c>
      <c r="B24" t="s">
        <v>81</v>
      </c>
      <c r="C24">
        <v>2010</v>
      </c>
      <c r="D24" s="10">
        <f>calcullation!I22</f>
        <v>0.4541057576814001</v>
      </c>
      <c r="E24" s="10">
        <f>calcullation!K22</f>
        <v>0.17564467985790003</v>
      </c>
      <c r="F24" s="10">
        <f>calcullation!J22</f>
        <v>1.5708060800300003E-2</v>
      </c>
      <c r="G24" t="s">
        <v>75</v>
      </c>
      <c r="H24" s="10">
        <f>calcullation!N22</f>
        <v>0.59833431593870012</v>
      </c>
      <c r="I24" s="10">
        <f>calcullation!M22</f>
        <v>0.64403049281230007</v>
      </c>
      <c r="J24" s="10">
        <f>calcullation!L22</f>
        <v>0.66259456466720013</v>
      </c>
      <c r="K24" s="10">
        <f>calcullation!O22</f>
        <v>0.25130041269425402</v>
      </c>
      <c r="L24" s="10">
        <f>calcullation!H22</f>
        <v>7.9725548589159008</v>
      </c>
      <c r="M24" s="10">
        <f>calcullation!U22</f>
        <v>6.997227083770001E-2</v>
      </c>
      <c r="N24" s="10">
        <f>calcullation!V22</f>
        <v>1.4280055273000004E-2</v>
      </c>
      <c r="O24" t="s">
        <v>75</v>
      </c>
      <c r="P24" s="10">
        <f>calcullation!S22</f>
        <v>5.8548226619300002E-2</v>
      </c>
      <c r="Q24" s="10">
        <f>calcullation!P22</f>
        <v>1.4280055273000003E-3</v>
      </c>
      <c r="R24" s="10">
        <f>calcullation!Q22</f>
        <v>2.8560110546000009E-2</v>
      </c>
      <c r="S24" t="s">
        <v>75</v>
      </c>
      <c r="T24" s="10">
        <f>calcullation!T22</f>
        <v>9.9960386911000024E-3</v>
      </c>
      <c r="U24" s="10">
        <f>calcullation!R22</f>
        <v>2.5032936893569007</v>
      </c>
      <c r="V24" s="10">
        <f>calcullation!Z22</f>
        <v>1.4280055273000003</v>
      </c>
      <c r="W24" s="10">
        <f>calcullation!Y22</f>
        <v>0.33272528786090005</v>
      </c>
      <c r="X24" s="10">
        <f>calcullation!W22</f>
        <v>0.66116655913990019</v>
      </c>
      <c r="Y24" s="10">
        <f>calcullation!X22</f>
        <v>0.81110713950640012</v>
      </c>
      <c r="Z24" t="s">
        <v>75</v>
      </c>
      <c r="AA24">
        <f>calcullation!AA22</f>
        <v>1.8049989865072003</v>
      </c>
      <c r="AB24" t="s">
        <v>75</v>
      </c>
      <c r="AC24" t="s">
        <v>74</v>
      </c>
      <c r="AD24" s="3">
        <f>calcullation!G22/1000</f>
        <v>142.80055273000002</v>
      </c>
    </row>
    <row r="25" spans="1:30" x14ac:dyDescent="0.25">
      <c r="A25" t="s">
        <v>80</v>
      </c>
      <c r="B25" t="s">
        <v>81</v>
      </c>
      <c r="C25">
        <v>2011</v>
      </c>
      <c r="D25" s="10">
        <f>calcullation!I23</f>
        <v>0.45367601175000005</v>
      </c>
      <c r="E25" s="10">
        <f>calcullation!K23</f>
        <v>0.17547845737500001</v>
      </c>
      <c r="F25" s="10">
        <f>calcullation!J23</f>
        <v>1.5693195375E-2</v>
      </c>
      <c r="G25" t="s">
        <v>75</v>
      </c>
      <c r="H25" s="10">
        <f>calcullation!N23</f>
        <v>0.59776807837500001</v>
      </c>
      <c r="I25" s="10">
        <f>calcullation!M23</f>
        <v>0.64342101037499999</v>
      </c>
      <c r="J25" s="10">
        <f>calcullation!L23</f>
        <v>0.66196751399999998</v>
      </c>
      <c r="K25" s="10">
        <f>calcullation!O23</f>
        <v>0.25106259291749999</v>
      </c>
      <c r="L25" s="10">
        <f>calcullation!H23</f>
        <v>7.965009979875</v>
      </c>
      <c r="M25" s="10">
        <f>calcullation!U23</f>
        <v>6.9906052125000007E-2</v>
      </c>
      <c r="N25" s="10">
        <f>calcullation!V23</f>
        <v>1.4266541250000002E-2</v>
      </c>
      <c r="O25" t="s">
        <v>75</v>
      </c>
      <c r="P25" s="10">
        <f>calcullation!S23</f>
        <v>5.8492819125000005E-2</v>
      </c>
      <c r="Q25" s="10">
        <f>calcullation!P23</f>
        <v>1.426654125E-3</v>
      </c>
      <c r="R25" s="10">
        <f>calcullation!Q23</f>
        <v>2.8533082500000004E-2</v>
      </c>
      <c r="S25" t="s">
        <v>75</v>
      </c>
      <c r="T25" s="10">
        <f>calcullation!T23</f>
        <v>9.9865788750000007E-3</v>
      </c>
      <c r="U25" s="10">
        <f>calcullation!R23</f>
        <v>2.5009246811250003</v>
      </c>
      <c r="V25" s="10">
        <f>calcullation!Z23</f>
        <v>1.426654125</v>
      </c>
      <c r="W25" s="10">
        <f>calcullation!Y23</f>
        <v>0.33241041112500003</v>
      </c>
      <c r="X25" s="10">
        <f>calcullation!W23</f>
        <v>0.660540859875</v>
      </c>
      <c r="Y25" s="10">
        <f>calcullation!X23</f>
        <v>0.810339543</v>
      </c>
      <c r="Z25" t="s">
        <v>75</v>
      </c>
      <c r="AA25">
        <f>calcullation!AA23</f>
        <v>1.8032908139999999</v>
      </c>
      <c r="AB25" t="s">
        <v>75</v>
      </c>
      <c r="AC25" t="s">
        <v>74</v>
      </c>
      <c r="AD25" s="3">
        <f>calcullation!G23/1000</f>
        <v>142.6654125</v>
      </c>
    </row>
    <row r="26" spans="1:30" x14ac:dyDescent="0.25">
      <c r="A26" t="s">
        <v>80</v>
      </c>
      <c r="B26" t="s">
        <v>81</v>
      </c>
      <c r="C26">
        <v>2012</v>
      </c>
      <c r="D26" s="10">
        <f>calcullation!I24</f>
        <v>0.45327062563620008</v>
      </c>
      <c r="E26" s="10">
        <f>calcullation!K24</f>
        <v>0.17532165708570002</v>
      </c>
      <c r="F26" s="10">
        <f>calcullation!J24</f>
        <v>1.5679172584900002E-2</v>
      </c>
      <c r="G26" t="s">
        <v>75</v>
      </c>
      <c r="H26" s="10">
        <f>calcullation!N24</f>
        <v>0.59723393755210008</v>
      </c>
      <c r="I26" s="10">
        <f>calcullation!M24</f>
        <v>0.64284607598089993</v>
      </c>
      <c r="J26" s="10">
        <f>calcullation!L24</f>
        <v>0.66137600721760004</v>
      </c>
      <c r="K26" s="10">
        <f>calcullation!O24</f>
        <v>0.25083825377188201</v>
      </c>
      <c r="L26" s="10">
        <f>calcullation!H24</f>
        <v>7.9578927764997012</v>
      </c>
      <c r="M26" s="10">
        <f>calcullation!U24</f>
        <v>6.9843586969099994E-2</v>
      </c>
      <c r="N26" s="10">
        <f>calcullation!V24</f>
        <v>1.4253793259000003E-2</v>
      </c>
      <c r="O26" t="s">
        <v>75</v>
      </c>
      <c r="P26" s="10">
        <f>calcullation!S24</f>
        <v>5.8440552361900003E-2</v>
      </c>
      <c r="Q26" s="10">
        <f>calcullation!P24</f>
        <v>1.4253793259000002E-3</v>
      </c>
      <c r="R26" s="10">
        <f>calcullation!Q24</f>
        <v>2.8507586518000005E-2</v>
      </c>
      <c r="S26" t="s">
        <v>75</v>
      </c>
      <c r="T26" s="10">
        <f>calcullation!T24</f>
        <v>9.9776552813000009E-3</v>
      </c>
      <c r="U26" s="10">
        <f>calcullation!R24</f>
        <v>2.4986899583027005</v>
      </c>
      <c r="V26" s="10">
        <f>calcullation!Z24</f>
        <v>1.4253793259</v>
      </c>
      <c r="W26" s="10">
        <f>calcullation!Y24</f>
        <v>0.33211338293470005</v>
      </c>
      <c r="X26" s="10">
        <f>calcullation!W24</f>
        <v>0.6599506278917</v>
      </c>
      <c r="Y26" s="10">
        <f>calcullation!X24</f>
        <v>0.80961545711119998</v>
      </c>
      <c r="Z26" t="s">
        <v>75</v>
      </c>
      <c r="AA26">
        <f>calcullation!AA24</f>
        <v>1.8016794679376</v>
      </c>
      <c r="AB26" t="s">
        <v>75</v>
      </c>
      <c r="AC26" t="s">
        <v>74</v>
      </c>
      <c r="AD26" s="3">
        <f>calcullation!G24/1000</f>
        <v>142.53793259000003</v>
      </c>
    </row>
    <row r="27" spans="1:30" x14ac:dyDescent="0.25">
      <c r="A27" t="s">
        <v>80</v>
      </c>
      <c r="B27" t="s">
        <v>81</v>
      </c>
      <c r="C27">
        <v>2013</v>
      </c>
      <c r="D27" s="10">
        <f>calcullation!I25</f>
        <v>0.45280776620579999</v>
      </c>
      <c r="E27" s="10">
        <f>calcullation!K25</f>
        <v>0.1751426265513</v>
      </c>
      <c r="F27" s="10">
        <f>calcullation!J25</f>
        <v>1.5663161724099997E-2</v>
      </c>
      <c r="G27" t="s">
        <v>75</v>
      </c>
      <c r="H27" s="10">
        <f>calcullation!N25</f>
        <v>0.5966240693089</v>
      </c>
      <c r="I27" s="10">
        <f>calcullation!M25</f>
        <v>0.64218963068809987</v>
      </c>
      <c r="J27" s="10">
        <f>calcullation!L25</f>
        <v>0.6607006399983999</v>
      </c>
      <c r="K27" s="10">
        <f>calcullation!O25</f>
        <v>0.25058210910973799</v>
      </c>
      <c r="L27" s="10">
        <f>calcullation!H25</f>
        <v>7.9497665368772985</v>
      </c>
      <c r="M27" s="10">
        <f>calcullation!U25</f>
        <v>6.9772265861899996E-2</v>
      </c>
      <c r="N27" s="10">
        <f>calcullation!V25</f>
        <v>1.4239237930999999E-2</v>
      </c>
      <c r="O27" t="s">
        <v>75</v>
      </c>
      <c r="P27" s="10">
        <f>calcullation!S25</f>
        <v>5.8380875517099994E-2</v>
      </c>
      <c r="Q27" s="10">
        <f>calcullation!P25</f>
        <v>1.4239237931000001E-3</v>
      </c>
      <c r="R27" s="10">
        <f>calcullation!Q25</f>
        <v>2.8478475861999999E-2</v>
      </c>
      <c r="S27" t="s">
        <v>75</v>
      </c>
      <c r="T27" s="10">
        <f>calcullation!T25</f>
        <v>9.9674665516999994E-3</v>
      </c>
      <c r="U27" s="10">
        <f>calcullation!R25</f>
        <v>2.4961384093043</v>
      </c>
      <c r="V27" s="10">
        <f>calcullation!Z25</f>
        <v>1.4239237930999999</v>
      </c>
      <c r="W27" s="10">
        <f>calcullation!Y25</f>
        <v>0.33177424379229997</v>
      </c>
      <c r="X27" s="10">
        <f>calcullation!W25</f>
        <v>0.65927671620529993</v>
      </c>
      <c r="Y27" s="10">
        <f>calcullation!X25</f>
        <v>0.80878871448079981</v>
      </c>
      <c r="Z27" t="s">
        <v>75</v>
      </c>
      <c r="AA27">
        <f>calcullation!AA25</f>
        <v>1.7998396744783998</v>
      </c>
      <c r="AB27" t="s">
        <v>75</v>
      </c>
      <c r="AC27" t="s">
        <v>74</v>
      </c>
      <c r="AD27" s="3">
        <f>calcullation!G25/1000</f>
        <v>142.39237931</v>
      </c>
    </row>
    <row r="28" spans="1:30" x14ac:dyDescent="0.25">
      <c r="A28" t="s">
        <v>80</v>
      </c>
      <c r="B28" t="s">
        <v>81</v>
      </c>
      <c r="C28">
        <v>2014</v>
      </c>
      <c r="D28" s="10">
        <f>calcullation!I26</f>
        <v>0.45245713517640007</v>
      </c>
      <c r="E28" s="10">
        <f>calcullation!K26</f>
        <v>0.17500700511540002</v>
      </c>
      <c r="F28" s="10">
        <f>calcullation!J26</f>
        <v>1.5651032977800003E-2</v>
      </c>
      <c r="G28" t="s">
        <v>75</v>
      </c>
      <c r="H28" s="10">
        <f>calcullation!N26</f>
        <v>0.59616207433620017</v>
      </c>
      <c r="I28" s="10">
        <f>calcullation!M26</f>
        <v>0.64169235208980002</v>
      </c>
      <c r="J28" s="10">
        <f>calcullation!L26</f>
        <v>0.66018902742719998</v>
      </c>
      <c r="K28" s="10">
        <f>calcullation!O26</f>
        <v>0.25038807122120404</v>
      </c>
      <c r="L28" s="10">
        <f>calcullation!H26</f>
        <v>7.9436106468234007</v>
      </c>
      <c r="M28" s="10">
        <f>calcullation!U26</f>
        <v>6.9718237810200007E-2</v>
      </c>
      <c r="N28" s="10">
        <f>calcullation!V26</f>
        <v>1.4228211798000002E-2</v>
      </c>
      <c r="O28" t="s">
        <v>75</v>
      </c>
      <c r="P28" s="10">
        <f>calcullation!S26</f>
        <v>5.8335668371800001E-2</v>
      </c>
      <c r="Q28" s="10">
        <f>calcullation!P26</f>
        <v>1.4228211798000003E-3</v>
      </c>
      <c r="R28" s="10">
        <f>calcullation!Q26</f>
        <v>2.8456423596000004E-2</v>
      </c>
      <c r="S28" t="s">
        <v>75</v>
      </c>
      <c r="T28" s="10">
        <f>calcullation!T26</f>
        <v>9.9597482586000017E-3</v>
      </c>
      <c r="U28" s="10">
        <f>calcullation!R26</f>
        <v>2.4942055281894002</v>
      </c>
      <c r="V28" s="10">
        <f>calcullation!Z26</f>
        <v>1.4228211798000001</v>
      </c>
      <c r="W28" s="10">
        <f>calcullation!Y26</f>
        <v>0.33151733489340002</v>
      </c>
      <c r="X28" s="10">
        <f>calcullation!W26</f>
        <v>0.65876620624740001</v>
      </c>
      <c r="Y28" s="10">
        <f>calcullation!X26</f>
        <v>0.80816243012639999</v>
      </c>
      <c r="Z28" t="s">
        <v>75</v>
      </c>
      <c r="AA28">
        <f>calcullation!AA26</f>
        <v>1.7984459712672001</v>
      </c>
      <c r="AB28" t="s">
        <v>75</v>
      </c>
      <c r="AC28" t="s">
        <v>74</v>
      </c>
      <c r="AD28" s="3">
        <f>calcullation!G26/1000</f>
        <v>142.28211798000001</v>
      </c>
    </row>
    <row r="29" spans="1:30" x14ac:dyDescent="0.25">
      <c r="A29" t="s">
        <v>80</v>
      </c>
      <c r="B29" t="s">
        <v>81</v>
      </c>
      <c r="C29">
        <v>2015</v>
      </c>
      <c r="D29" s="10">
        <f>calcullation!I27</f>
        <v>0.45203393979060008</v>
      </c>
      <c r="E29" s="10">
        <f>calcullation!K27</f>
        <v>0.17484331633410002</v>
      </c>
      <c r="F29" s="10">
        <f>calcullation!J27</f>
        <v>1.5636394143700005E-2</v>
      </c>
      <c r="G29" t="s">
        <v>75</v>
      </c>
      <c r="H29" s="10">
        <f>calcullation!N27</f>
        <v>0.59560446783730014</v>
      </c>
      <c r="I29" s="10">
        <f>calcullation!M27</f>
        <v>0.64109215989169999</v>
      </c>
      <c r="J29" s="10">
        <f>calcullation!L27</f>
        <v>0.65957153478880004</v>
      </c>
      <c r="K29" s="10">
        <f>calcullation!O27</f>
        <v>0.25015387649166604</v>
      </c>
      <c r="L29" s="10">
        <f>calcullation!H27</f>
        <v>7.9361807731161003</v>
      </c>
      <c r="M29" s="10">
        <f>calcullation!U27</f>
        <v>6.9653028458300001E-2</v>
      </c>
      <c r="N29" s="10">
        <f>calcullation!V27</f>
        <v>1.4214903767000003E-2</v>
      </c>
      <c r="O29" t="s">
        <v>75</v>
      </c>
      <c r="P29" s="10">
        <f>calcullation!S27</f>
        <v>5.8281105444700006E-2</v>
      </c>
      <c r="Q29" s="10">
        <f>calcullation!P27</f>
        <v>1.4214903767000003E-3</v>
      </c>
      <c r="R29" s="10">
        <f>calcullation!Q27</f>
        <v>2.8429807534000005E-2</v>
      </c>
      <c r="S29" t="s">
        <v>75</v>
      </c>
      <c r="T29" s="10">
        <f>calcullation!T27</f>
        <v>9.9504326369000036E-3</v>
      </c>
      <c r="U29" s="10">
        <f>calcullation!R27</f>
        <v>2.4918726303551004</v>
      </c>
      <c r="V29" s="10">
        <f>calcullation!Z27</f>
        <v>1.4214903767000002</v>
      </c>
      <c r="W29" s="10">
        <f>calcullation!Y27</f>
        <v>0.33120725777110005</v>
      </c>
      <c r="X29" s="10">
        <f>calcullation!W27</f>
        <v>0.65815004441210012</v>
      </c>
      <c r="Y29" s="10">
        <f>calcullation!X27</f>
        <v>0.80740653396560003</v>
      </c>
      <c r="Z29" t="s">
        <v>75</v>
      </c>
      <c r="AA29">
        <f>calcullation!AA27</f>
        <v>1.7967638361488003</v>
      </c>
      <c r="AB29" t="s">
        <v>75</v>
      </c>
      <c r="AC29" t="s">
        <v>74</v>
      </c>
      <c r="AD29" s="3">
        <f>calcullation!G27/1000</f>
        <v>142.14903767000001</v>
      </c>
    </row>
    <row r="30" spans="1:30" x14ac:dyDescent="0.25">
      <c r="A30" t="s">
        <v>80</v>
      </c>
      <c r="B30" t="s">
        <v>81</v>
      </c>
      <c r="C30">
        <v>2016</v>
      </c>
      <c r="D30" s="10">
        <f>calcullation!I28</f>
        <v>0.45162721831529995</v>
      </c>
      <c r="E30" s="10">
        <f>calcullation!K28</f>
        <v>0.17468599953704997</v>
      </c>
      <c r="F30" s="10">
        <f>calcullation!J28</f>
        <v>1.5622325161849996E-2</v>
      </c>
      <c r="G30" t="s">
        <v>75</v>
      </c>
      <c r="H30" s="10">
        <f>calcullation!N28</f>
        <v>0.59506856752864989</v>
      </c>
      <c r="I30" s="10">
        <f>calcullation!M28</f>
        <v>0.64051533163584995</v>
      </c>
      <c r="J30" s="10">
        <f>calcullation!L28</f>
        <v>0.6589780795543998</v>
      </c>
      <c r="K30" s="10">
        <f>calcullation!O28</f>
        <v>0.24992879836203294</v>
      </c>
      <c r="L30" s="10">
        <f>calcullation!H28</f>
        <v>7.929040125328048</v>
      </c>
      <c r="M30" s="10">
        <f>calcullation!U28</f>
        <v>6.9590357539149994E-2</v>
      </c>
      <c r="N30" s="10">
        <f>calcullation!V28</f>
        <v>1.4202113783499996E-2</v>
      </c>
      <c r="O30" t="s">
        <v>75</v>
      </c>
      <c r="P30" s="10">
        <f>calcullation!S28</f>
        <v>5.8228666512349987E-2</v>
      </c>
      <c r="Q30" s="10">
        <f>calcullation!P28</f>
        <v>1.4202113783499998E-3</v>
      </c>
      <c r="R30" s="10">
        <f>calcullation!Q28</f>
        <v>2.8404227566999993E-2</v>
      </c>
      <c r="S30" t="s">
        <v>75</v>
      </c>
      <c r="T30" s="10">
        <f>calcullation!T28</f>
        <v>9.9414796484499982E-3</v>
      </c>
      <c r="U30" s="10">
        <f>calcullation!R28</f>
        <v>2.4896305462475499</v>
      </c>
      <c r="V30" s="10">
        <f>calcullation!Z28</f>
        <v>1.4202113783499997</v>
      </c>
      <c r="W30" s="10">
        <f>calcullation!Y28</f>
        <v>0.33090925115554998</v>
      </c>
      <c r="X30" s="10">
        <f>calcullation!W28</f>
        <v>0.65755786817604989</v>
      </c>
      <c r="Y30" s="10">
        <f>calcullation!X28</f>
        <v>0.80668006290279981</v>
      </c>
      <c r="Z30" t="s">
        <v>75</v>
      </c>
      <c r="AA30">
        <f>calcullation!AA28</f>
        <v>1.7951471822343998</v>
      </c>
      <c r="AB30" t="s">
        <v>75</v>
      </c>
      <c r="AC30" t="s">
        <v>74</v>
      </c>
      <c r="AD30" s="3">
        <f>calcullation!G28/1000</f>
        <v>142.02113783499996</v>
      </c>
    </row>
    <row r="31" spans="1:30" x14ac:dyDescent="0.25">
      <c r="A31" t="s">
        <v>80</v>
      </c>
      <c r="B31" t="s">
        <v>81</v>
      </c>
      <c r="C31">
        <v>2017</v>
      </c>
      <c r="D31" s="10">
        <f>calcullation!I29</f>
        <v>0.45120277433429995</v>
      </c>
      <c r="E31" s="10">
        <f>calcullation!K29</f>
        <v>0.17452182780854997</v>
      </c>
      <c r="F31" s="10">
        <f>calcullation!J29</f>
        <v>1.5607643137349999E-2</v>
      </c>
      <c r="G31" t="s">
        <v>75</v>
      </c>
      <c r="H31" s="10">
        <f>calcullation!N29</f>
        <v>0.59450931586814992</v>
      </c>
      <c r="I31" s="10">
        <f>calcullation!M29</f>
        <v>0.63991336863134984</v>
      </c>
      <c r="J31" s="10">
        <f>calcullation!L29</f>
        <v>0.65835876506639979</v>
      </c>
      <c r="K31" s="10">
        <f>calcullation!O29</f>
        <v>0.24969391266462296</v>
      </c>
      <c r="L31" s="10">
        <f>calcullation!H29</f>
        <v>7.9215883305295485</v>
      </c>
      <c r="M31" s="10">
        <f>calcullation!U29</f>
        <v>6.9524955793649992E-2</v>
      </c>
      <c r="N31" s="10">
        <f>calcullation!V29</f>
        <v>1.4188766488499998E-2</v>
      </c>
      <c r="O31" t="s">
        <v>75</v>
      </c>
      <c r="P31" s="10">
        <f>calcullation!S29</f>
        <v>5.8173942602849985E-2</v>
      </c>
      <c r="Q31" s="10">
        <f>calcullation!P29</f>
        <v>1.4188766488499999E-3</v>
      </c>
      <c r="R31" s="10">
        <f>calcullation!Q29</f>
        <v>2.8377532976999995E-2</v>
      </c>
      <c r="S31" t="s">
        <v>75</v>
      </c>
      <c r="T31" s="10">
        <f>calcullation!T29</f>
        <v>9.9321365419499999E-3</v>
      </c>
      <c r="U31" s="10">
        <f>calcullation!R29</f>
        <v>2.4872907654340497</v>
      </c>
      <c r="V31" s="10">
        <f>calcullation!Z29</f>
        <v>1.4188766488499998</v>
      </c>
      <c r="W31" s="10">
        <f>calcullation!Y29</f>
        <v>0.33059825918204994</v>
      </c>
      <c r="X31" s="10">
        <f>calcullation!W29</f>
        <v>0.65693988841754991</v>
      </c>
      <c r="Y31" s="10">
        <f>calcullation!X29</f>
        <v>0.80592193654679989</v>
      </c>
      <c r="Z31" t="s">
        <v>75</v>
      </c>
      <c r="AA31">
        <f>calcullation!AA29</f>
        <v>1.7934600841463999</v>
      </c>
      <c r="AB31" t="s">
        <v>75</v>
      </c>
      <c r="AC31" t="s">
        <v>74</v>
      </c>
      <c r="AD31" s="3">
        <f>calcullation!G29/1000</f>
        <v>141.88766488499996</v>
      </c>
    </row>
    <row r="32" spans="1:30" x14ac:dyDescent="0.25">
      <c r="A32" t="s">
        <v>80</v>
      </c>
      <c r="B32" t="s">
        <v>81</v>
      </c>
      <c r="C32">
        <v>2018</v>
      </c>
      <c r="D32" s="10">
        <f>calcullation!I30</f>
        <v>0.45074689921739997</v>
      </c>
      <c r="E32" s="10">
        <f>calcullation!K30</f>
        <v>0.17434549875389996</v>
      </c>
      <c r="F32" s="10">
        <f>calcullation!J30</f>
        <v>1.5591873872299999E-2</v>
      </c>
      <c r="G32" t="s">
        <v>75</v>
      </c>
      <c r="H32" s="10">
        <f>calcullation!N30</f>
        <v>0.59390865022670003</v>
      </c>
      <c r="I32" s="10">
        <f>calcullation!M30</f>
        <v>0.63926682876429985</v>
      </c>
      <c r="J32" s="10">
        <f>calcullation!L30</f>
        <v>0.6576935887951999</v>
      </c>
      <c r="K32" s="10">
        <f>calcullation!O30</f>
        <v>0.249441633095214</v>
      </c>
      <c r="L32" s="10">
        <f>calcullation!H30</f>
        <v>7.9135847117318985</v>
      </c>
      <c r="M32" s="10">
        <f>calcullation!U30</f>
        <v>6.9454710885699988E-2</v>
      </c>
      <c r="N32" s="10">
        <f>calcullation!V30</f>
        <v>1.4174430792999999E-2</v>
      </c>
      <c r="O32" t="s">
        <v>75</v>
      </c>
      <c r="P32" s="10">
        <f>calcullation!S30</f>
        <v>5.8115166251299991E-2</v>
      </c>
      <c r="Q32" s="10">
        <f>calcullation!P30</f>
        <v>1.4174430792999999E-3</v>
      </c>
      <c r="R32" s="10">
        <f>calcullation!Q30</f>
        <v>2.8348861585999998E-2</v>
      </c>
      <c r="S32" t="s">
        <v>75</v>
      </c>
      <c r="T32" s="10">
        <f>calcullation!T30</f>
        <v>9.9221015550999998E-3</v>
      </c>
      <c r="U32" s="10">
        <f>calcullation!R30</f>
        <v>2.4847777180128996</v>
      </c>
      <c r="V32" s="10">
        <f>calcullation!Z30</f>
        <v>1.4174430792999999</v>
      </c>
      <c r="W32" s="10">
        <f>calcullation!Y30</f>
        <v>0.33026423747689998</v>
      </c>
      <c r="X32" s="10">
        <f>calcullation!W30</f>
        <v>0.65627614571589987</v>
      </c>
      <c r="Y32" s="10">
        <f>calcullation!X30</f>
        <v>0.80510766904239983</v>
      </c>
      <c r="Z32" t="s">
        <v>75</v>
      </c>
      <c r="AA32">
        <f>calcullation!AA30</f>
        <v>1.7916480522351996</v>
      </c>
      <c r="AB32" t="s">
        <v>75</v>
      </c>
      <c r="AC32" t="s">
        <v>74</v>
      </c>
      <c r="AD32" s="3">
        <f>calcullation!G30/1000</f>
        <v>141.74430792999999</v>
      </c>
    </row>
    <row r="33" spans="1:30" x14ac:dyDescent="0.25">
      <c r="A33" t="s">
        <v>80</v>
      </c>
      <c r="B33" t="s">
        <v>81</v>
      </c>
      <c r="C33">
        <v>2019</v>
      </c>
      <c r="D33" s="10">
        <f>calcullation!I31</f>
        <v>0.45004732395780001</v>
      </c>
      <c r="E33" s="10">
        <f>calcullation!K31</f>
        <v>0.17407490832329997</v>
      </c>
      <c r="F33" s="10">
        <f>calcullation!J31</f>
        <v>1.5567674728099999E-2</v>
      </c>
      <c r="G33" t="s">
        <v>75</v>
      </c>
      <c r="H33" s="10">
        <f>calcullation!N31</f>
        <v>0.59298688282489997</v>
      </c>
      <c r="I33" s="10">
        <f>calcullation!M31</f>
        <v>0.63827466385209997</v>
      </c>
      <c r="J33" s="10">
        <f>calcullation!L31</f>
        <v>0.65667282489439993</v>
      </c>
      <c r="K33" s="10">
        <f>calcullation!O31</f>
        <v>0.24905449078645797</v>
      </c>
      <c r="L33" s="10">
        <f>calcullation!H31</f>
        <v>7.9013025460893003</v>
      </c>
      <c r="M33" s="10">
        <f>calcullation!U31</f>
        <v>6.9346914697899997E-2</v>
      </c>
      <c r="N33" s="10">
        <f>calcullation!V31</f>
        <v>1.4152431571000001E-2</v>
      </c>
      <c r="O33" t="s">
        <v>75</v>
      </c>
      <c r="P33" s="10">
        <f>calcullation!S31</f>
        <v>5.8024969441099992E-2</v>
      </c>
      <c r="Q33" s="10">
        <f>calcullation!P31</f>
        <v>1.4152431570999999E-3</v>
      </c>
      <c r="R33" s="10">
        <f>calcullation!Q31</f>
        <v>2.8304863142000002E-2</v>
      </c>
      <c r="S33" t="s">
        <v>75</v>
      </c>
      <c r="T33" s="10">
        <f>calcullation!T31</f>
        <v>9.9067020996999999E-3</v>
      </c>
      <c r="U33" s="10">
        <f>calcullation!R31</f>
        <v>2.4809212543963004</v>
      </c>
      <c r="V33" s="10">
        <f>calcullation!Z31</f>
        <v>1.4152431570999999</v>
      </c>
      <c r="W33" s="10">
        <f>calcullation!Y31</f>
        <v>0.32975165560429998</v>
      </c>
      <c r="X33" s="10">
        <f>calcullation!W31</f>
        <v>0.65525758173729987</v>
      </c>
      <c r="Y33" s="10">
        <f>calcullation!X31</f>
        <v>0.80385811323279988</v>
      </c>
      <c r="Z33" t="s">
        <v>75</v>
      </c>
      <c r="AA33">
        <f>calcullation!AA31</f>
        <v>1.7888673505743999</v>
      </c>
      <c r="AB33" t="s">
        <v>75</v>
      </c>
      <c r="AC33" t="s">
        <v>74</v>
      </c>
      <c r="AD33" s="3">
        <f>calcullation!G31/1000</f>
        <v>141.52431571</v>
      </c>
    </row>
    <row r="34" spans="1:30" x14ac:dyDescent="0.25">
      <c r="A34" t="s">
        <v>80</v>
      </c>
      <c r="B34" t="s">
        <v>81</v>
      </c>
      <c r="C34">
        <v>2020</v>
      </c>
      <c r="D34" s="10">
        <f>calcullation!I32</f>
        <v>0.44941859932079986</v>
      </c>
      <c r="E34" s="10">
        <f>calcullation!K32</f>
        <v>0.17383172237879996</v>
      </c>
      <c r="F34" s="10">
        <f>calcullation!J32</f>
        <v>1.5545926391599997E-2</v>
      </c>
      <c r="G34" t="s">
        <v>75</v>
      </c>
      <c r="H34" s="10">
        <f>calcullation!N32</f>
        <v>0.59215846891639989</v>
      </c>
      <c r="I34" s="10">
        <f>calcullation!M32</f>
        <v>0.63738298205559984</v>
      </c>
      <c r="J34" s="10">
        <f>calcullation!L32</f>
        <v>0.65575544051839985</v>
      </c>
      <c r="K34" s="10">
        <f>calcullation!O32</f>
        <v>0.24870655694488794</v>
      </c>
      <c r="L34" s="10">
        <f>calcullation!H32</f>
        <v>7.890264276754797</v>
      </c>
      <c r="M34" s="10">
        <f>calcullation!U32</f>
        <v>6.9250035744399988E-2</v>
      </c>
      <c r="N34" s="10">
        <f>calcullation!V32</f>
        <v>1.4132660355999997E-2</v>
      </c>
      <c r="O34" t="s">
        <v>75</v>
      </c>
      <c r="P34" s="10">
        <f>calcullation!S32</f>
        <v>5.7943907459599979E-2</v>
      </c>
      <c r="Q34" s="10">
        <f>calcullation!P32</f>
        <v>1.4132660355999998E-3</v>
      </c>
      <c r="R34" s="10">
        <f>calcullation!Q32</f>
        <v>2.8265320711999994E-2</v>
      </c>
      <c r="S34" t="s">
        <v>75</v>
      </c>
      <c r="T34" s="10">
        <f>calcullation!T32</f>
        <v>9.892862249199998E-3</v>
      </c>
      <c r="U34" s="10">
        <f>calcullation!R32</f>
        <v>2.477455360406799</v>
      </c>
      <c r="V34" s="10">
        <f>calcullation!Z32</f>
        <v>1.4132660355999995</v>
      </c>
      <c r="W34" s="10">
        <f>calcullation!Y32</f>
        <v>0.32929098629479991</v>
      </c>
      <c r="X34" s="10">
        <f>calcullation!W32</f>
        <v>0.65434217448279985</v>
      </c>
      <c r="Y34" s="10">
        <f>calcullation!X32</f>
        <v>0.80273510822079974</v>
      </c>
      <c r="Z34" t="s">
        <v>75</v>
      </c>
      <c r="AA34">
        <f>calcullation!AA32</f>
        <v>1.7863682689983995</v>
      </c>
      <c r="AB34" t="s">
        <v>75</v>
      </c>
      <c r="AC34" t="s">
        <v>74</v>
      </c>
      <c r="AD34" s="3">
        <f>calcullation!G32/1000</f>
        <v>141.32660355999997</v>
      </c>
    </row>
    <row r="35" spans="1:30" x14ac:dyDescent="0.25">
      <c r="A35" t="s">
        <v>80</v>
      </c>
      <c r="B35" t="s">
        <v>81</v>
      </c>
      <c r="C35">
        <v>2021</v>
      </c>
      <c r="D35" s="10">
        <f>calcullation!I33</f>
        <v>0.44872261268324992</v>
      </c>
      <c r="E35" s="10">
        <f>calcullation!K33</f>
        <v>0.17356252000012495</v>
      </c>
      <c r="F35" s="10">
        <f>calcullation!J33</f>
        <v>1.5521851382124998E-2</v>
      </c>
      <c r="G35" t="s">
        <v>75</v>
      </c>
      <c r="H35" s="10">
        <f>calcullation!N33</f>
        <v>0.59124142991912498</v>
      </c>
      <c r="I35" s="10">
        <f>calcullation!M33</f>
        <v>0.63639590666712487</v>
      </c>
      <c r="J35" s="10">
        <f>calcullation!L33</f>
        <v>0.65473991284599986</v>
      </c>
      <c r="K35" s="10">
        <f>calcullation!O33</f>
        <v>0.2483214005660325</v>
      </c>
      <c r="L35" s="10">
        <f>calcullation!H33</f>
        <v>7.8780451151276232</v>
      </c>
      <c r="M35" s="10">
        <f>calcullation!U33</f>
        <v>6.9142792520374988E-2</v>
      </c>
      <c r="N35" s="10">
        <f>calcullation!V33</f>
        <v>1.4110773983749998E-2</v>
      </c>
      <c r="O35" t="s">
        <v>75</v>
      </c>
      <c r="P35" s="10">
        <f>calcullation!S33</f>
        <v>5.7854173333374989E-2</v>
      </c>
      <c r="Q35" s="10">
        <f>calcullation!P33</f>
        <v>1.4110773983749998E-3</v>
      </c>
      <c r="R35" s="10">
        <f>calcullation!Q33</f>
        <v>2.8221547967499996E-2</v>
      </c>
      <c r="S35" t="s">
        <v>75</v>
      </c>
      <c r="T35" s="10">
        <f>calcullation!T33</f>
        <v>9.8775417886250005E-3</v>
      </c>
      <c r="U35" s="10">
        <f>calcullation!R33</f>
        <v>2.4736186793513744</v>
      </c>
      <c r="V35" s="10">
        <f>calcullation!Z33</f>
        <v>1.4110773983749998</v>
      </c>
      <c r="W35" s="10">
        <f>calcullation!Y33</f>
        <v>0.32878103382137491</v>
      </c>
      <c r="X35" s="10">
        <f>calcullation!W33</f>
        <v>0.65332883544762488</v>
      </c>
      <c r="Y35" s="10">
        <f>calcullation!X33</f>
        <v>0.80149196227699981</v>
      </c>
      <c r="Z35" t="s">
        <v>75</v>
      </c>
      <c r="AA35">
        <f>calcullation!AA33</f>
        <v>1.7836018315459996</v>
      </c>
      <c r="AB35" t="s">
        <v>75</v>
      </c>
      <c r="AC35" t="s">
        <v>75</v>
      </c>
      <c r="AD35" s="3">
        <f>calcullation!G33/1000</f>
        <v>141.10773983749996</v>
      </c>
    </row>
    <row r="36" spans="1:30" x14ac:dyDescent="0.25">
      <c r="A36" t="s">
        <v>80</v>
      </c>
      <c r="B36" t="s">
        <v>81</v>
      </c>
      <c r="C36">
        <v>2022</v>
      </c>
      <c r="D36" s="10">
        <f>calcullation!I34</f>
        <v>0.44791186477470007</v>
      </c>
      <c r="E36" s="10">
        <f>calcullation!K34</f>
        <v>0.17324892882795001</v>
      </c>
      <c r="F36" s="10">
        <f>calcullation!J34</f>
        <v>1.5493806643150001E-2</v>
      </c>
      <c r="G36" t="s">
        <v>75</v>
      </c>
      <c r="H36" s="10">
        <f>calcullation!N34</f>
        <v>0.59017318031635002</v>
      </c>
      <c r="I36" s="10">
        <f>calcullation!M34</f>
        <v>0.63524607236914998</v>
      </c>
      <c r="J36" s="10">
        <f>calcullation!L34</f>
        <v>0.65355693476560006</v>
      </c>
      <c r="K36" s="10">
        <f>calcullation!O34</f>
        <v>0.247872735732867</v>
      </c>
      <c r="L36" s="10">
        <f>calcullation!H34</f>
        <v>7.8638111353369506</v>
      </c>
      <c r="M36" s="10">
        <f>calcullation!U34</f>
        <v>6.9017865955850008E-2</v>
      </c>
      <c r="N36" s="10">
        <f>calcullation!V34</f>
        <v>1.4085278766500002E-2</v>
      </c>
      <c r="O36" t="s">
        <v>75</v>
      </c>
      <c r="P36" s="10">
        <f>calcullation!S34</f>
        <v>5.7749642942650004E-2</v>
      </c>
      <c r="Q36" s="10">
        <f>calcullation!P34</f>
        <v>1.4085278766500001E-3</v>
      </c>
      <c r="R36" s="10">
        <f>calcullation!Q34</f>
        <v>2.8170557533000004E-2</v>
      </c>
      <c r="S36" t="s">
        <v>75</v>
      </c>
      <c r="T36" s="10">
        <f>calcullation!T34</f>
        <v>9.8596951365500004E-3</v>
      </c>
      <c r="U36" s="10">
        <f>calcullation!R34</f>
        <v>2.4691493677674505</v>
      </c>
      <c r="V36" s="10">
        <f>calcullation!Z34</f>
        <v>1.40852787665</v>
      </c>
      <c r="W36" s="10">
        <f>calcullation!Y34</f>
        <v>0.32818699525945005</v>
      </c>
      <c r="X36" s="10">
        <f>calcullation!W34</f>
        <v>0.65214840688895004</v>
      </c>
      <c r="Y36" s="10">
        <f>calcullation!X34</f>
        <v>0.80004383393720002</v>
      </c>
      <c r="Z36" t="s">
        <v>75</v>
      </c>
      <c r="AA36">
        <f>calcullation!AA34</f>
        <v>1.7803792360856001</v>
      </c>
      <c r="AB36" t="s">
        <v>75</v>
      </c>
      <c r="AC36" t="s">
        <v>75</v>
      </c>
      <c r="AD36" s="3">
        <f>calcullation!G34/1000</f>
        <v>140.85278766500002</v>
      </c>
    </row>
    <row r="37" spans="1:30" x14ac:dyDescent="0.25">
      <c r="A37" t="s">
        <v>80</v>
      </c>
      <c r="B37" t="s">
        <v>81</v>
      </c>
      <c r="C37">
        <v>2023</v>
      </c>
      <c r="D37" s="10">
        <f>calcullation!I35</f>
        <v>0.44717880642060009</v>
      </c>
      <c r="E37" s="10">
        <f>calcullation!K35</f>
        <v>0.1729653873891</v>
      </c>
      <c r="F37" s="10">
        <f>calcullation!J35</f>
        <v>1.5468449278700001E-2</v>
      </c>
      <c r="G37" t="s">
        <v>75</v>
      </c>
      <c r="H37" s="10">
        <f>calcullation!N35</f>
        <v>0.58920729525230009</v>
      </c>
      <c r="I37" s="10">
        <f>calcullation!M35</f>
        <v>0.63420642042670006</v>
      </c>
      <c r="J37" s="10">
        <f>calcullation!L35</f>
        <v>0.65248731502880009</v>
      </c>
      <c r="K37" s="10">
        <f>calcullation!O35</f>
        <v>0.24746706400596602</v>
      </c>
      <c r="L37" s="10">
        <f>calcullation!H35</f>
        <v>7.8509411202711004</v>
      </c>
      <c r="M37" s="10">
        <f>calcullation!U35</f>
        <v>6.8904910423300006E-2</v>
      </c>
      <c r="N37" s="10">
        <f>calcullation!V35</f>
        <v>1.4062226617000002E-2</v>
      </c>
      <c r="O37" t="s">
        <v>75</v>
      </c>
      <c r="P37" s="10">
        <f>calcullation!S35</f>
        <v>5.7655129129700007E-2</v>
      </c>
      <c r="Q37" s="10">
        <f>calcullation!P35</f>
        <v>1.4062226617000001E-3</v>
      </c>
      <c r="R37" s="10">
        <f>calcullation!Q35</f>
        <v>2.8124453234000004E-2</v>
      </c>
      <c r="T37" s="10">
        <f>calcullation!T35</f>
        <v>9.8435586319000016E-3</v>
      </c>
      <c r="U37" s="10">
        <f>calcullation!R35</f>
        <v>2.4651083259601005</v>
      </c>
      <c r="V37" s="10">
        <f>calcullation!Z35</f>
        <v>1.4062226617</v>
      </c>
      <c r="W37" s="10">
        <f>calcullation!Y35</f>
        <v>0.32764988017610008</v>
      </c>
      <c r="X37" s="10">
        <f>calcullation!W35</f>
        <v>0.6510810923671001</v>
      </c>
      <c r="Y37" s="10">
        <f>calcullation!X35</f>
        <v>0.79873447184560009</v>
      </c>
      <c r="Z37" t="s">
        <v>75</v>
      </c>
      <c r="AA37">
        <f>calcullation!AA35</f>
        <v>1.7774654443888003</v>
      </c>
      <c r="AB37" t="s">
        <v>75</v>
      </c>
      <c r="AC37" t="s">
        <v>75</v>
      </c>
      <c r="AD37" s="3">
        <f>calcullation!G35/1000</f>
        <v>140.62226617000002</v>
      </c>
    </row>
  </sheetData>
  <mergeCells count="26">
    <mergeCell ref="A1:A3"/>
    <mergeCell ref="B1:B3"/>
    <mergeCell ref="AD1:AD2"/>
    <mergeCell ref="O1:O2"/>
    <mergeCell ref="P1:P2"/>
    <mergeCell ref="Q1:Q2"/>
    <mergeCell ref="R1:R2"/>
    <mergeCell ref="S1:S2"/>
    <mergeCell ref="T1:T2"/>
    <mergeCell ref="U1:U2"/>
    <mergeCell ref="V1:V2"/>
    <mergeCell ref="W1:AA1"/>
    <mergeCell ref="AB1:AB2"/>
    <mergeCell ref="AC1:AC2"/>
    <mergeCell ref="N1:N2"/>
    <mergeCell ref="C1:C3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zoomScale="90" zoomScaleNormal="90" workbookViewId="0">
      <pane ySplit="1" topLeftCell="A2" activePane="bottomLeft" state="frozen"/>
      <selection pane="bottomLeft" activeCell="M44" sqref="M44"/>
    </sheetView>
  </sheetViews>
  <sheetFormatPr defaultRowHeight="15" x14ac:dyDescent="0.25"/>
  <cols>
    <col min="2" max="2" width="15" bestFit="1" customWidth="1"/>
    <col min="3" max="3" width="12.5703125" bestFit="1" customWidth="1"/>
    <col min="4" max="4" width="15" bestFit="1" customWidth="1"/>
    <col min="5" max="5" width="9.85546875" bestFit="1" customWidth="1"/>
    <col min="6" max="6" width="12" bestFit="1" customWidth="1"/>
    <col min="8" max="8" width="9.5703125" bestFit="1" customWidth="1"/>
    <col min="12" max="12" width="11" bestFit="1" customWidth="1"/>
    <col min="14" max="14" width="12" bestFit="1" customWidth="1"/>
    <col min="23" max="23" width="9.5703125" bestFit="1" customWidth="1"/>
    <col min="26" max="26" width="9" customWidth="1"/>
  </cols>
  <sheetData>
    <row r="1" spans="1:2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  <c r="S1" t="s">
        <v>44</v>
      </c>
      <c r="T1" t="s">
        <v>45</v>
      </c>
      <c r="U1" t="s">
        <v>46</v>
      </c>
      <c r="V1" t="s">
        <v>47</v>
      </c>
      <c r="W1" t="s">
        <v>48</v>
      </c>
      <c r="X1" t="s">
        <v>49</v>
      </c>
      <c r="Y1" t="s">
        <v>50</v>
      </c>
      <c r="Z1" t="s">
        <v>51</v>
      </c>
      <c r="AA1" t="s">
        <v>77</v>
      </c>
    </row>
    <row r="2" spans="1:27" x14ac:dyDescent="0.25">
      <c r="A2">
        <v>1990</v>
      </c>
      <c r="B2" s="1">
        <v>3219030</v>
      </c>
      <c r="C2" s="1">
        <v>51079</v>
      </c>
      <c r="D2" s="1">
        <v>2629483</v>
      </c>
      <c r="E2" s="1">
        <f>SUM(B2:D2)</f>
        <v>5899592</v>
      </c>
      <c r="F2" s="1">
        <f>E2*25</f>
        <v>147489800</v>
      </c>
      <c r="G2" s="1">
        <f>F2/1000</f>
        <v>147489.79999999999</v>
      </c>
      <c r="H2" s="4">
        <f>G2*EFs!$B$2/1000000</f>
        <v>8.2343555339999988</v>
      </c>
      <c r="I2" s="4">
        <f>G2*EFs!$B$3/1000000</f>
        <v>0.469017564</v>
      </c>
      <c r="J2" s="4">
        <f>G2*EFs!$B$4/1000000</f>
        <v>1.6223877999999997E-2</v>
      </c>
      <c r="K2" s="4">
        <f>G2*EFs!$B$5/1000000</f>
        <v>0.18141245399999997</v>
      </c>
      <c r="L2" s="4">
        <f>G2*EFs!$B$6/1000000</f>
        <v>0.68435267199999994</v>
      </c>
      <c r="M2" s="4">
        <f>G2*EFs!$B$7/1000000</f>
        <v>0.66517899799999991</v>
      </c>
      <c r="N2" s="4">
        <f>G2*EFs!$B$8/1000000</f>
        <v>0.61798226199999995</v>
      </c>
      <c r="O2" s="4">
        <f>N2*0.42</f>
        <v>0.25955255004</v>
      </c>
      <c r="P2" s="3">
        <f>G2*EFs!$B$10/1000000</f>
        <v>1.4748979999999999E-3</v>
      </c>
      <c r="Q2" s="3">
        <f>G2*EFs!$B$11/1000000</f>
        <v>2.949796E-2</v>
      </c>
      <c r="R2" s="3">
        <f>G2*EFs!$B$12/1000000</f>
        <v>2.5854961940000001</v>
      </c>
      <c r="S2" s="3">
        <f>G2*EFs!$B$13/1000000</f>
        <v>6.0470817999999989E-2</v>
      </c>
      <c r="T2" s="3">
        <f>G2*EFs!$B$14/1000000</f>
        <v>1.0324286E-2</v>
      </c>
      <c r="U2" s="3">
        <f>G2*EFs!$B$15/1000000</f>
        <v>7.2270002E-2</v>
      </c>
      <c r="V2" s="3">
        <f>G2*EFs!$B$16/1000000</f>
        <v>1.474898E-2</v>
      </c>
      <c r="W2" s="3">
        <f>G2*EFs!$B$17/1000000</f>
        <v>0.68287777399999994</v>
      </c>
      <c r="X2" s="3">
        <f>G2*EFs!$B$18/1000000</f>
        <v>0.83774206399999984</v>
      </c>
      <c r="Y2" s="3">
        <f>G2*EFs!$B$19/1000000</f>
        <v>0.34365123399999997</v>
      </c>
      <c r="Z2" s="3">
        <f>G2*EFs!$B$20/1000000</f>
        <v>1.474898</v>
      </c>
      <c r="AA2" s="3">
        <f>SUM(W2:Y2)</f>
        <v>1.8642710719999998</v>
      </c>
    </row>
    <row r="3" spans="1:27" x14ac:dyDescent="0.25">
      <c r="A3">
        <v>1991</v>
      </c>
      <c r="B3" s="1">
        <v>3184551</v>
      </c>
      <c r="C3" s="1">
        <v>50690</v>
      </c>
      <c r="D3" s="1">
        <v>2629295</v>
      </c>
      <c r="E3" s="1">
        <f t="shared" ref="E3:E35" si="0">SUM(B3:D3)</f>
        <v>5864536</v>
      </c>
      <c r="F3" s="1">
        <f t="shared" ref="F3:F35" si="1">E3*25</f>
        <v>146613400</v>
      </c>
      <c r="G3" s="1">
        <f t="shared" ref="G3:G35" si="2">F3/1000</f>
        <v>146613.4</v>
      </c>
      <c r="H3" s="4">
        <f>G3*EFs!$B$2/1000000</f>
        <v>8.1854261219999991</v>
      </c>
      <c r="I3" s="4">
        <f>G3*EFs!$B$3/1000000</f>
        <v>0.46623061200000004</v>
      </c>
      <c r="J3" s="4">
        <f>G3*EFs!$B$4/1000000</f>
        <v>1.6127473999999999E-2</v>
      </c>
      <c r="K3" s="4">
        <f>G3*EFs!$B$5/1000000</f>
        <v>0.18033448199999999</v>
      </c>
      <c r="L3" s="4">
        <f>G3*EFs!$B$6/1000000</f>
        <v>0.68028617599999996</v>
      </c>
      <c r="M3" s="4">
        <f>G3*EFs!$B$7/1000000</f>
        <v>0.66122643399999992</v>
      </c>
      <c r="N3" s="4">
        <f>G3*EFs!$B$8/1000000</f>
        <v>0.61431014600000011</v>
      </c>
      <c r="O3" s="4">
        <f t="shared" ref="O3:O32" si="3">N3*0.42</f>
        <v>0.25801026132000004</v>
      </c>
      <c r="P3" s="3">
        <f>G3*EFs!$B$10/1000000</f>
        <v>1.466134E-3</v>
      </c>
      <c r="Q3" s="3">
        <f>G3*EFs!$B$11/1000000</f>
        <v>2.932268E-2</v>
      </c>
      <c r="R3" s="3">
        <f>G3*EFs!$B$12/1000000</f>
        <v>2.5701329020000001</v>
      </c>
      <c r="S3" s="3">
        <f>G3*EFs!$B$13/1000000</f>
        <v>6.0111493999999994E-2</v>
      </c>
      <c r="T3" s="3">
        <f>G3*EFs!$B$14/1000000</f>
        <v>1.0262938000000001E-2</v>
      </c>
      <c r="U3" s="3">
        <f>G3*EFs!$B$15/1000000</f>
        <v>7.1840565999999995E-2</v>
      </c>
      <c r="V3" s="3">
        <f>G3*EFs!$B$16/1000000</f>
        <v>1.466134E-2</v>
      </c>
      <c r="W3" s="3">
        <f>G3*EFs!$B$17/1000000</f>
        <v>0.6788200419999999</v>
      </c>
      <c r="X3" s="3">
        <f>G3*EFs!$B$18/1000000</f>
        <v>0.832764112</v>
      </c>
      <c r="Y3" s="3">
        <f>G3*EFs!$B$19/1000000</f>
        <v>0.34160922199999999</v>
      </c>
      <c r="Z3" s="3">
        <f>G3*EFs!$B$20/1000000</f>
        <v>1.466134</v>
      </c>
      <c r="AA3" s="3">
        <f t="shared" ref="AA3:AA35" si="4">SUM(W3:Y3)</f>
        <v>1.8531933759999999</v>
      </c>
    </row>
    <row r="4" spans="1:27" x14ac:dyDescent="0.25">
      <c r="A4">
        <v>1992</v>
      </c>
      <c r="B4" s="1">
        <v>3175204</v>
      </c>
      <c r="C4" s="1">
        <v>50409</v>
      </c>
      <c r="D4" s="1">
        <v>2629075</v>
      </c>
      <c r="E4" s="1">
        <f t="shared" si="0"/>
        <v>5854688</v>
      </c>
      <c r="F4" s="1">
        <f t="shared" si="1"/>
        <v>146367200</v>
      </c>
      <c r="G4" s="1">
        <f t="shared" si="2"/>
        <v>146367.20000000001</v>
      </c>
      <c r="H4" s="4">
        <f>G4*EFs!$B$2/1000000</f>
        <v>8.1716807760000005</v>
      </c>
      <c r="I4" s="4">
        <f>G4*EFs!$B$3/1000000</f>
        <v>0.46544769600000008</v>
      </c>
      <c r="J4" s="4">
        <f>G4*EFs!$B$4/1000000</f>
        <v>1.6100392000000002E-2</v>
      </c>
      <c r="K4" s="4">
        <f>G4*EFs!$B$5/1000000</f>
        <v>0.18003165600000001</v>
      </c>
      <c r="L4" s="4">
        <f>G4*EFs!$B$6/1000000</f>
        <v>0.67914380799999996</v>
      </c>
      <c r="M4" s="4">
        <f>G4*EFs!$B$7/1000000</f>
        <v>0.660116072</v>
      </c>
      <c r="N4" s="4">
        <f>G4*EFs!$B$8/1000000</f>
        <v>0.61327856800000013</v>
      </c>
      <c r="O4" s="4">
        <f t="shared" si="3"/>
        <v>0.25757699856000005</v>
      </c>
      <c r="P4" s="3">
        <f>G4*EFs!$B$10/1000000</f>
        <v>1.4636720000000003E-3</v>
      </c>
      <c r="Q4" s="3">
        <f>G4*EFs!$B$11/1000000</f>
        <v>2.9273440000000001E-2</v>
      </c>
      <c r="R4" s="3">
        <f>G4*EFs!$B$12/1000000</f>
        <v>2.5658170160000005</v>
      </c>
      <c r="S4" s="3">
        <f>G4*EFs!$B$13/1000000</f>
        <v>6.0010552000000002E-2</v>
      </c>
      <c r="T4" s="3">
        <f>G4*EFs!$B$14/1000000</f>
        <v>1.0245704000000001E-2</v>
      </c>
      <c r="U4" s="3">
        <f>G4*EFs!$B$15/1000000</f>
        <v>7.1719928000000002E-2</v>
      </c>
      <c r="V4" s="3">
        <f>G4*EFs!$B$16/1000000</f>
        <v>1.4636720000000001E-2</v>
      </c>
      <c r="W4" s="3">
        <f>G4*EFs!$B$17/1000000</f>
        <v>0.6776801360000001</v>
      </c>
      <c r="X4" s="3">
        <f>G4*EFs!$B$18/1000000</f>
        <v>0.83136569599999999</v>
      </c>
      <c r="Y4" s="3">
        <f>G4*EFs!$B$19/1000000</f>
        <v>0.34103557600000006</v>
      </c>
      <c r="Z4" s="3">
        <f>G4*EFs!$B$20/1000000</f>
        <v>1.4636720000000001</v>
      </c>
      <c r="AA4" s="3">
        <f t="shared" si="4"/>
        <v>1.8500814080000001</v>
      </c>
    </row>
    <row r="5" spans="1:27" x14ac:dyDescent="0.25">
      <c r="A5">
        <v>1993</v>
      </c>
      <c r="B5" s="1">
        <v>3173406</v>
      </c>
      <c r="C5" s="1">
        <v>50390</v>
      </c>
      <c r="D5" s="1">
        <v>2628628</v>
      </c>
      <c r="E5" s="1">
        <f t="shared" si="0"/>
        <v>5852424</v>
      </c>
      <c r="F5" s="1">
        <f t="shared" si="1"/>
        <v>146310600</v>
      </c>
      <c r="G5" s="1">
        <f t="shared" si="2"/>
        <v>146310.6</v>
      </c>
      <c r="H5" s="4">
        <f>G5*EFs!$B$2/1000000</f>
        <v>8.1685207980000012</v>
      </c>
      <c r="I5" s="4">
        <f>G5*EFs!$B$3/1000000</f>
        <v>0.46526770800000006</v>
      </c>
      <c r="J5" s="4">
        <f>G5*EFs!$B$4/1000000</f>
        <v>1.6094166E-2</v>
      </c>
      <c r="K5" s="4">
        <f>G5*EFs!$B$5/1000000</f>
        <v>0.17996203799999999</v>
      </c>
      <c r="L5" s="4">
        <f>G5*EFs!$B$6/1000000</f>
        <v>0.67888118399999997</v>
      </c>
      <c r="M5" s="4">
        <f>G5*EFs!$B$7/1000000</f>
        <v>0.65986080599999997</v>
      </c>
      <c r="N5" s="4">
        <f>G5*EFs!$B$8/1000000</f>
        <v>0.61304141400000012</v>
      </c>
      <c r="O5" s="4">
        <f t="shared" si="3"/>
        <v>0.25747739388000002</v>
      </c>
      <c r="P5" s="3">
        <f>G5*EFs!$B$10/1000000</f>
        <v>1.463106E-3</v>
      </c>
      <c r="Q5" s="3">
        <f>G5*EFs!$B$11/1000000</f>
        <v>2.9262120000000003E-2</v>
      </c>
      <c r="R5" s="3">
        <f>G5*EFs!$B$12/1000000</f>
        <v>2.5648248180000004</v>
      </c>
      <c r="S5" s="3">
        <f>G5*EFs!$B$13/1000000</f>
        <v>5.9987345999999997E-2</v>
      </c>
      <c r="T5" s="3">
        <f>G5*EFs!$B$14/1000000</f>
        <v>1.0241742000000002E-2</v>
      </c>
      <c r="U5" s="3">
        <f>G5*EFs!$B$15/1000000</f>
        <v>7.1692194000000001E-2</v>
      </c>
      <c r="V5" s="3">
        <f>G5*EFs!$B$16/1000000</f>
        <v>1.4631060000000001E-2</v>
      </c>
      <c r="W5" s="3">
        <f>G5*EFs!$B$17/1000000</f>
        <v>0.67741807799999998</v>
      </c>
      <c r="X5" s="3">
        <f>G5*EFs!$B$18/1000000</f>
        <v>0.83104420800000001</v>
      </c>
      <c r="Y5" s="3">
        <f>G5*EFs!$B$19/1000000</f>
        <v>0.34090369800000003</v>
      </c>
      <c r="Z5" s="3">
        <f>G5*EFs!$B$20/1000000</f>
        <v>1.463106</v>
      </c>
      <c r="AA5" s="3">
        <f t="shared" si="4"/>
        <v>1.8493659839999999</v>
      </c>
    </row>
    <row r="6" spans="1:27" x14ac:dyDescent="0.25">
      <c r="A6">
        <v>1994</v>
      </c>
      <c r="B6" s="1">
        <v>3158165</v>
      </c>
      <c r="C6" s="1">
        <v>50282</v>
      </c>
      <c r="D6" s="1">
        <v>2629502</v>
      </c>
      <c r="E6" s="1">
        <f t="shared" si="0"/>
        <v>5837949</v>
      </c>
      <c r="F6" s="1">
        <f t="shared" si="1"/>
        <v>145948725</v>
      </c>
      <c r="G6" s="1">
        <f t="shared" si="2"/>
        <v>145948.72500000001</v>
      </c>
      <c r="H6" s="4">
        <f>G6*EFs!$B$2/1000000</f>
        <v>8.1483173167500009</v>
      </c>
      <c r="I6" s="4">
        <f>G6*EFs!$B$3/1000000</f>
        <v>0.46411694550000004</v>
      </c>
      <c r="J6" s="4">
        <f>G6*EFs!$B$4/1000000</f>
        <v>1.605435975E-2</v>
      </c>
      <c r="K6" s="4">
        <f>G6*EFs!$B$5/1000000</f>
        <v>0.17951693175000003</v>
      </c>
      <c r="L6" s="4">
        <f>G6*EFs!$B$6/1000000</f>
        <v>0.67720208400000004</v>
      </c>
      <c r="M6" s="4">
        <f>G6*EFs!$B$7/1000000</f>
        <v>0.65822874975000001</v>
      </c>
      <c r="N6" s="4">
        <f>G6*EFs!$B$8/1000000</f>
        <v>0.61152515775000016</v>
      </c>
      <c r="O6" s="4">
        <f t="shared" si="3"/>
        <v>0.25684056625500007</v>
      </c>
      <c r="P6" s="3">
        <f>G6*EFs!$B$10/1000000</f>
        <v>1.4594872500000001E-3</v>
      </c>
      <c r="Q6" s="3">
        <f>G6*EFs!$B$11/1000000</f>
        <v>2.9189745000000003E-2</v>
      </c>
      <c r="R6" s="3">
        <f>G6*EFs!$B$12/1000000</f>
        <v>2.5584811492500004</v>
      </c>
      <c r="S6" s="3">
        <f>G6*EFs!$B$13/1000000</f>
        <v>5.9838977249999994E-2</v>
      </c>
      <c r="T6" s="3">
        <f>G6*EFs!$B$14/1000000</f>
        <v>1.0216410750000002E-2</v>
      </c>
      <c r="U6" s="3">
        <f>G6*EFs!$B$15/1000000</f>
        <v>7.1514875249999998E-2</v>
      </c>
      <c r="V6" s="3">
        <f>G6*EFs!$B$16/1000000</f>
        <v>1.4594872500000002E-2</v>
      </c>
      <c r="W6" s="3">
        <f>G6*EFs!$B$17/1000000</f>
        <v>0.67574259675000004</v>
      </c>
      <c r="X6" s="3">
        <f>G6*EFs!$B$18/1000000</f>
        <v>0.82898875800000005</v>
      </c>
      <c r="Y6" s="3">
        <f>G6*EFs!$B$19/1000000</f>
        <v>0.34006052925000002</v>
      </c>
      <c r="Z6" s="3">
        <f>G6*EFs!$B$20/1000000</f>
        <v>1.45948725</v>
      </c>
      <c r="AA6" s="3">
        <f t="shared" si="4"/>
        <v>1.8447918840000002</v>
      </c>
    </row>
    <row r="7" spans="1:27" x14ac:dyDescent="0.25">
      <c r="A7">
        <v>1995</v>
      </c>
      <c r="B7" s="1">
        <v>3142642</v>
      </c>
      <c r="C7" s="1">
        <v>50091</v>
      </c>
      <c r="D7" s="1">
        <v>2630129</v>
      </c>
      <c r="E7" s="1">
        <f t="shared" si="0"/>
        <v>5822862</v>
      </c>
      <c r="F7" s="1">
        <f t="shared" si="1"/>
        <v>145571550</v>
      </c>
      <c r="G7" s="1">
        <f t="shared" si="2"/>
        <v>145571.54999999999</v>
      </c>
      <c r="H7" s="4">
        <f>G7*EFs!$B$2/1000000</f>
        <v>8.1272596364999998</v>
      </c>
      <c r="I7" s="4">
        <f>G7*EFs!$B$3/1000000</f>
        <v>0.46291752899999999</v>
      </c>
      <c r="J7" s="4">
        <f>G7*EFs!$B$4/1000000</f>
        <v>1.6012870499999998E-2</v>
      </c>
      <c r="K7" s="4">
        <f>G7*EFs!$B$5/1000000</f>
        <v>0.1790530065</v>
      </c>
      <c r="L7" s="4">
        <f>G7*EFs!$B$6/1000000</f>
        <v>0.67545199199999983</v>
      </c>
      <c r="M7" s="4">
        <f>G7*EFs!$B$7/1000000</f>
        <v>0.65652769049999993</v>
      </c>
      <c r="N7" s="4">
        <f>G7*EFs!$B$8/1000000</f>
        <v>0.60994479449999994</v>
      </c>
      <c r="O7" s="4">
        <f t="shared" si="3"/>
        <v>0.25617681368999995</v>
      </c>
      <c r="P7" s="3">
        <f>G7*EFs!$B$10/1000000</f>
        <v>1.4557155E-3</v>
      </c>
      <c r="Q7" s="3">
        <f>G7*EFs!$B$11/1000000</f>
        <v>2.9114309999999997E-2</v>
      </c>
      <c r="R7" s="3">
        <f>G7*EFs!$B$12/1000000</f>
        <v>2.5518692714999998</v>
      </c>
      <c r="S7" s="3">
        <f>G7*EFs!$B$13/1000000</f>
        <v>5.9684335499999991E-2</v>
      </c>
      <c r="T7" s="3">
        <f>G7*EFs!$B$14/1000000</f>
        <v>1.01900085E-2</v>
      </c>
      <c r="U7" s="3">
        <f>G7*EFs!$B$15/1000000</f>
        <v>7.1330059499999987E-2</v>
      </c>
      <c r="V7" s="3">
        <f>G7*EFs!$B$16/1000000</f>
        <v>1.4557154999999999E-2</v>
      </c>
      <c r="W7" s="3">
        <f>G7*EFs!$B$17/1000000</f>
        <v>0.67399627649999994</v>
      </c>
      <c r="X7" s="3">
        <f>G7*EFs!$B$18/1000000</f>
        <v>0.82684640399999987</v>
      </c>
      <c r="Y7" s="3">
        <f>G7*EFs!$B$19/1000000</f>
        <v>0.33918171149999998</v>
      </c>
      <c r="Z7" s="3">
        <f>G7*EFs!$B$20/1000000</f>
        <v>1.4557154999999999</v>
      </c>
      <c r="AA7" s="3">
        <f t="shared" si="4"/>
        <v>1.8400243919999999</v>
      </c>
    </row>
    <row r="8" spans="1:27" x14ac:dyDescent="0.25">
      <c r="A8">
        <v>1996</v>
      </c>
      <c r="B8" s="1">
        <v>3098187</v>
      </c>
      <c r="C8" s="1">
        <v>49948</v>
      </c>
      <c r="D8" s="1">
        <v>2630993</v>
      </c>
      <c r="E8" s="1">
        <f t="shared" si="0"/>
        <v>5779128</v>
      </c>
      <c r="F8" s="1">
        <f t="shared" si="1"/>
        <v>144478200</v>
      </c>
      <c r="G8" s="1">
        <f t="shared" si="2"/>
        <v>144478.20000000001</v>
      </c>
      <c r="H8" s="4">
        <f>G8*EFs!$B$2/1000000</f>
        <v>8.0662179060000003</v>
      </c>
      <c r="I8" s="4">
        <f>G8*EFs!$B$3/1000000</f>
        <v>0.45944067600000005</v>
      </c>
      <c r="J8" s="4">
        <f>G8*EFs!$B$4/1000000</f>
        <v>1.5892602000000002E-2</v>
      </c>
      <c r="K8" s="4">
        <f>G8*EFs!$B$5/1000000</f>
        <v>0.17770818600000002</v>
      </c>
      <c r="L8" s="4">
        <f>G8*EFs!$B$6/1000000</f>
        <v>0.67037884800000003</v>
      </c>
      <c r="M8" s="4">
        <f>G8*EFs!$B$7/1000000</f>
        <v>0.65159668199999998</v>
      </c>
      <c r="N8" s="4">
        <f>G8*EFs!$B$8/1000000</f>
        <v>0.60536365800000003</v>
      </c>
      <c r="O8" s="4">
        <f t="shared" si="3"/>
        <v>0.25425273636000001</v>
      </c>
      <c r="P8" s="3">
        <f>G8*EFs!$B$10/1000000</f>
        <v>1.4447820000000001E-3</v>
      </c>
      <c r="Q8" s="3">
        <f>G8*EFs!$B$11/1000000</f>
        <v>2.8895640000000004E-2</v>
      </c>
      <c r="R8" s="3">
        <f>G8*EFs!$B$12/1000000</f>
        <v>2.5327028460000003</v>
      </c>
      <c r="S8" s="3">
        <f>G8*EFs!$B$13/1000000</f>
        <v>5.9236061999999999E-2</v>
      </c>
      <c r="T8" s="3">
        <f>G8*EFs!$B$14/1000000</f>
        <v>1.0113474000000003E-2</v>
      </c>
      <c r="U8" s="3">
        <f>G8*EFs!$B$15/1000000</f>
        <v>7.0794317999999995E-2</v>
      </c>
      <c r="V8" s="3">
        <f>G8*EFs!$B$16/1000000</f>
        <v>1.4447820000000002E-2</v>
      </c>
      <c r="W8" s="3">
        <f>G8*EFs!$B$17/1000000</f>
        <v>0.66893406599999994</v>
      </c>
      <c r="X8" s="3">
        <f>G8*EFs!$B$18/1000000</f>
        <v>0.82063617599999994</v>
      </c>
      <c r="Y8" s="3">
        <f>G8*EFs!$B$19/1000000</f>
        <v>0.33663420600000005</v>
      </c>
      <c r="Z8" s="3">
        <f>G8*EFs!$B$20/1000000</f>
        <v>1.444782</v>
      </c>
      <c r="AA8" s="3">
        <f t="shared" si="4"/>
        <v>1.8262044479999999</v>
      </c>
    </row>
    <row r="9" spans="1:27" x14ac:dyDescent="0.25">
      <c r="A9">
        <v>1997</v>
      </c>
      <c r="B9" s="1">
        <v>3090610</v>
      </c>
      <c r="C9" s="1">
        <v>49649</v>
      </c>
      <c r="D9" s="1">
        <v>2631803</v>
      </c>
      <c r="E9" s="1">
        <f t="shared" si="0"/>
        <v>5772062</v>
      </c>
      <c r="F9" s="1">
        <f t="shared" si="1"/>
        <v>144301550</v>
      </c>
      <c r="G9" s="1">
        <f t="shared" si="2"/>
        <v>144301.54999999999</v>
      </c>
      <c r="H9" s="4">
        <f>G9*EFs!$B$2/1000000</f>
        <v>8.0563555364999999</v>
      </c>
      <c r="I9" s="4">
        <f>G9*EFs!$B$3/1000000</f>
        <v>0.45887892899999999</v>
      </c>
      <c r="J9" s="4">
        <f>G9*EFs!$B$4/1000000</f>
        <v>1.5873170499999999E-2</v>
      </c>
      <c r="K9" s="4">
        <f>G9*EFs!$B$5/1000000</f>
        <v>0.17749090649999999</v>
      </c>
      <c r="L9" s="4">
        <f>G9*EFs!$B$6/1000000</f>
        <v>0.66955919199999991</v>
      </c>
      <c r="M9" s="4">
        <f>G9*EFs!$B$7/1000000</f>
        <v>0.65079999049999993</v>
      </c>
      <c r="N9" s="4">
        <f>G9*EFs!$B$8/1000000</f>
        <v>0.60462349450000008</v>
      </c>
      <c r="O9" s="4">
        <f t="shared" si="3"/>
        <v>0.25394186769000004</v>
      </c>
      <c r="P9" s="3">
        <f>G9*EFs!$B$10/1000000</f>
        <v>1.4430154999999999E-3</v>
      </c>
      <c r="Q9" s="3">
        <f>G9*EFs!$B$11/1000000</f>
        <v>2.8860309999999997E-2</v>
      </c>
      <c r="R9" s="3">
        <f>G9*EFs!$B$12/1000000</f>
        <v>2.5296061715000002</v>
      </c>
      <c r="S9" s="3">
        <f>G9*EFs!$B$13/1000000</f>
        <v>5.9163635499999992E-2</v>
      </c>
      <c r="T9" s="3">
        <f>G9*EFs!$B$14/1000000</f>
        <v>1.0101108500000001E-2</v>
      </c>
      <c r="U9" s="3">
        <f>G9*EFs!$B$15/1000000</f>
        <v>7.0707759499999995E-2</v>
      </c>
      <c r="V9" s="3">
        <f>G9*EFs!$B$16/1000000</f>
        <v>1.4430154999999998E-2</v>
      </c>
      <c r="W9" s="3">
        <f>G9*EFs!$B$17/1000000</f>
        <v>0.66811617649999999</v>
      </c>
      <c r="X9" s="3">
        <f>G9*EFs!$B$18/1000000</f>
        <v>0.81963280399999994</v>
      </c>
      <c r="Y9" s="3">
        <f>G9*EFs!$B$19/1000000</f>
        <v>0.33622261149999999</v>
      </c>
      <c r="Z9" s="3">
        <f>G9*EFs!$B$20/1000000</f>
        <v>1.4430155</v>
      </c>
      <c r="AA9" s="3">
        <f t="shared" si="4"/>
        <v>1.8239715919999999</v>
      </c>
    </row>
    <row r="10" spans="1:27" x14ac:dyDescent="0.25">
      <c r="A10">
        <v>1998</v>
      </c>
      <c r="B10" s="1">
        <v>3100566</v>
      </c>
      <c r="C10" s="1">
        <v>49405</v>
      </c>
      <c r="D10" s="1">
        <v>2633819</v>
      </c>
      <c r="E10" s="1">
        <f t="shared" si="0"/>
        <v>5783790</v>
      </c>
      <c r="F10" s="1">
        <f t="shared" si="1"/>
        <v>144594750</v>
      </c>
      <c r="G10" s="1">
        <f t="shared" si="2"/>
        <v>144594.75</v>
      </c>
      <c r="H10" s="4">
        <f>G10*EFs!$B$2/1000000</f>
        <v>8.0727248925000001</v>
      </c>
      <c r="I10" s="4">
        <f>G10*EFs!$B$3/1000000</f>
        <v>0.45981130500000006</v>
      </c>
      <c r="J10" s="4">
        <f>G10*EFs!$B$4/1000000</f>
        <v>1.5905422500000002E-2</v>
      </c>
      <c r="K10" s="4">
        <f>G10*EFs!$B$5/1000000</f>
        <v>0.17785154250000001</v>
      </c>
      <c r="L10" s="4">
        <f>G10*EFs!$B$6/1000000</f>
        <v>0.67091963999999993</v>
      </c>
      <c r="M10" s="4">
        <f>G10*EFs!$B$7/1000000</f>
        <v>0.65212232250000002</v>
      </c>
      <c r="N10" s="4">
        <f>G10*EFs!$B$8/1000000</f>
        <v>0.60585200250000004</v>
      </c>
      <c r="O10" s="4">
        <f t="shared" si="3"/>
        <v>0.25445784105000002</v>
      </c>
      <c r="P10" s="3">
        <f>G10*EFs!$B$10/1000000</f>
        <v>1.4459474999999999E-3</v>
      </c>
      <c r="Q10" s="3">
        <f>G10*EFs!$B$11/1000000</f>
        <v>2.8918950000000002E-2</v>
      </c>
      <c r="R10" s="3">
        <f>G10*EFs!$B$12/1000000</f>
        <v>2.5347459675000001</v>
      </c>
      <c r="S10" s="3">
        <f>G10*EFs!$B$13/1000000</f>
        <v>5.9283847499999993E-2</v>
      </c>
      <c r="T10" s="3">
        <f>G10*EFs!$B$14/1000000</f>
        <v>1.0121632500000002E-2</v>
      </c>
      <c r="U10" s="3">
        <f>G10*EFs!$B$15/1000000</f>
        <v>7.0851427500000008E-2</v>
      </c>
      <c r="V10" s="3">
        <f>G10*EFs!$B$16/1000000</f>
        <v>1.4459475000000001E-2</v>
      </c>
      <c r="W10" s="3">
        <f>G10*EFs!$B$17/1000000</f>
        <v>0.66947369249999999</v>
      </c>
      <c r="X10" s="3">
        <f>G10*EFs!$B$18/1000000</f>
        <v>0.82129817999999999</v>
      </c>
      <c r="Y10" s="3">
        <f>G10*EFs!$B$19/1000000</f>
        <v>0.33690576750000001</v>
      </c>
      <c r="Z10" s="3">
        <f>G10*EFs!$B$20/1000000</f>
        <v>1.4459474999999999</v>
      </c>
      <c r="AA10" s="3">
        <f t="shared" si="4"/>
        <v>1.8276776399999999</v>
      </c>
    </row>
    <row r="11" spans="1:27" x14ac:dyDescent="0.25">
      <c r="A11">
        <v>1999</v>
      </c>
      <c r="B11" s="1">
        <v>3095960</v>
      </c>
      <c r="C11" s="1">
        <v>49196</v>
      </c>
      <c r="D11" s="1">
        <v>2634470</v>
      </c>
      <c r="E11" s="1">
        <f t="shared" si="0"/>
        <v>5779626</v>
      </c>
      <c r="F11" s="1">
        <f t="shared" si="1"/>
        <v>144490650</v>
      </c>
      <c r="G11" s="1">
        <f t="shared" si="2"/>
        <v>144490.65</v>
      </c>
      <c r="H11" s="4">
        <f>G11*EFs!$B$2/1000000</f>
        <v>8.0669129894999987</v>
      </c>
      <c r="I11" s="4">
        <f>G11*EFs!$B$3/1000000</f>
        <v>0.459480267</v>
      </c>
      <c r="J11" s="4">
        <f>G11*EFs!$B$4/1000000</f>
        <v>1.58939715E-2</v>
      </c>
      <c r="K11" s="4">
        <f>G11*EFs!$B$5/1000000</f>
        <v>0.17772349949999997</v>
      </c>
      <c r="L11" s="4">
        <f>G11*EFs!$B$6/1000000</f>
        <v>0.67043661599999993</v>
      </c>
      <c r="M11" s="4">
        <f>G11*EFs!$B$7/1000000</f>
        <v>0.65165283149999997</v>
      </c>
      <c r="N11" s="4">
        <f>G11*EFs!$B$8/1000000</f>
        <v>0.60541582350000001</v>
      </c>
      <c r="O11" s="4">
        <f t="shared" si="3"/>
        <v>0.25427464586999998</v>
      </c>
      <c r="P11" s="3">
        <f>G11*EFs!$B$10/1000000</f>
        <v>1.4449065000000001E-3</v>
      </c>
      <c r="Q11" s="3">
        <f>G11*EFs!$B$11/1000000</f>
        <v>2.8898130000000001E-2</v>
      </c>
      <c r="R11" s="3">
        <f>G11*EFs!$B$12/1000000</f>
        <v>2.5329210945000002</v>
      </c>
      <c r="S11" s="3">
        <f>G11*EFs!$B$13/1000000</f>
        <v>5.9241166499999991E-2</v>
      </c>
      <c r="T11" s="3">
        <f>G11*EFs!$B$14/1000000</f>
        <v>1.0114345500000002E-2</v>
      </c>
      <c r="U11" s="3">
        <f>G11*EFs!$B$15/1000000</f>
        <v>7.0800418500000004E-2</v>
      </c>
      <c r="V11" s="3">
        <f>G11*EFs!$B$16/1000000</f>
        <v>1.4449065000000001E-2</v>
      </c>
      <c r="W11" s="3">
        <f>G11*EFs!$B$17/1000000</f>
        <v>0.66899170949999998</v>
      </c>
      <c r="X11" s="3">
        <f>G11*EFs!$B$18/1000000</f>
        <v>0.82070689199999991</v>
      </c>
      <c r="Y11" s="3">
        <f>G11*EFs!$B$19/1000000</f>
        <v>0.33666321449999997</v>
      </c>
      <c r="Z11" s="3">
        <f>G11*EFs!$B$20/1000000</f>
        <v>1.4449065000000001</v>
      </c>
      <c r="AA11" s="3">
        <f t="shared" si="4"/>
        <v>1.8263618159999997</v>
      </c>
    </row>
    <row r="12" spans="1:27" x14ac:dyDescent="0.25">
      <c r="A12">
        <v>2000</v>
      </c>
      <c r="B12" s="1">
        <v>3082383</v>
      </c>
      <c r="C12" s="1">
        <v>49008</v>
      </c>
      <c r="D12" s="1">
        <v>2637289</v>
      </c>
      <c r="E12" s="1">
        <f t="shared" si="0"/>
        <v>5768680</v>
      </c>
      <c r="F12" s="1">
        <f t="shared" si="1"/>
        <v>144217000</v>
      </c>
      <c r="G12" s="1">
        <f t="shared" si="2"/>
        <v>144217</v>
      </c>
      <c r="H12" s="4">
        <f>G12*EFs!$B$2/1000000</f>
        <v>8.0516351099999994</v>
      </c>
      <c r="I12" s="4">
        <f>G12*EFs!$B$3/1000000</f>
        <v>0.45861005999999999</v>
      </c>
      <c r="J12" s="4">
        <f>G12*EFs!$B$4/1000000</f>
        <v>1.5863870000000002E-2</v>
      </c>
      <c r="K12" s="4">
        <f>G12*EFs!$B$5/1000000</f>
        <v>0.17738691000000001</v>
      </c>
      <c r="L12" s="4">
        <f>G12*EFs!$B$6/1000000</f>
        <v>0.66916688000000002</v>
      </c>
      <c r="M12" s="4">
        <f>G12*EFs!$B$7/1000000</f>
        <v>0.65041866999999998</v>
      </c>
      <c r="N12" s="4">
        <f>G12*EFs!$B$8/1000000</f>
        <v>0.6042692300000001</v>
      </c>
      <c r="O12" s="4">
        <f t="shared" si="3"/>
        <v>0.25379307660000006</v>
      </c>
      <c r="P12" s="3">
        <f>G12*EFs!$B$10/1000000</f>
        <v>1.44217E-3</v>
      </c>
      <c r="Q12" s="3">
        <f>G12*EFs!$B$11/1000000</f>
        <v>2.8843400000000002E-2</v>
      </c>
      <c r="R12" s="3">
        <f>G12*EFs!$B$12/1000000</f>
        <v>2.5281240100000004</v>
      </c>
      <c r="S12" s="3">
        <f>G12*EFs!$B$13/1000000</f>
        <v>5.9128969999999996E-2</v>
      </c>
      <c r="T12" s="3">
        <f>G12*EFs!$B$14/1000000</f>
        <v>1.009519E-2</v>
      </c>
      <c r="U12" s="3">
        <f>G12*EFs!$B$15/1000000</f>
        <v>7.0666329999999999E-2</v>
      </c>
      <c r="V12" s="3">
        <f>G12*EFs!$B$16/1000000</f>
        <v>1.4421700000000001E-2</v>
      </c>
      <c r="W12" s="3">
        <f>G12*EFs!$B$17/1000000</f>
        <v>0.66772471</v>
      </c>
      <c r="X12" s="3">
        <f>G12*EFs!$B$18/1000000</f>
        <v>0.81915255999999992</v>
      </c>
      <c r="Y12" s="3">
        <f>G12*EFs!$B$19/1000000</f>
        <v>0.33602560999999997</v>
      </c>
      <c r="Z12" s="3">
        <f>G12*EFs!$B$20/1000000</f>
        <v>1.44217</v>
      </c>
      <c r="AA12" s="3">
        <f t="shared" si="4"/>
        <v>1.82290288</v>
      </c>
    </row>
    <row r="13" spans="1:27" x14ac:dyDescent="0.25">
      <c r="A13">
        <v>2001</v>
      </c>
      <c r="B13" s="1">
        <v>3075178</v>
      </c>
      <c r="C13" s="1">
        <v>48803</v>
      </c>
      <c r="D13" s="1">
        <v>2638917</v>
      </c>
      <c r="E13" s="1">
        <f t="shared" si="0"/>
        <v>5762898</v>
      </c>
      <c r="F13" s="1">
        <f t="shared" si="1"/>
        <v>144072450</v>
      </c>
      <c r="G13" s="1">
        <f t="shared" si="2"/>
        <v>144072.45000000001</v>
      </c>
      <c r="H13" s="4">
        <f>G13*EFs!$B$2/1000000</f>
        <v>8.0435648835000002</v>
      </c>
      <c r="I13" s="4">
        <f>G13*EFs!$B$3/1000000</f>
        <v>0.45815039100000005</v>
      </c>
      <c r="J13" s="4">
        <f>G13*EFs!$B$4/1000000</f>
        <v>1.58479695E-2</v>
      </c>
      <c r="K13" s="4">
        <f>G13*EFs!$B$5/1000000</f>
        <v>0.17720911350000002</v>
      </c>
      <c r="L13" s="4">
        <f>G13*EFs!$B$6/1000000</f>
        <v>0.66849616800000011</v>
      </c>
      <c r="M13" s="4">
        <f>G13*EFs!$B$7/1000000</f>
        <v>0.64976674950000002</v>
      </c>
      <c r="N13" s="4">
        <f>G13*EFs!$B$8/1000000</f>
        <v>0.60366356550000011</v>
      </c>
      <c r="O13" s="4">
        <f t="shared" si="3"/>
        <v>0.25353869751000002</v>
      </c>
      <c r="P13" s="3">
        <f>G13*EFs!$B$10/1000000</f>
        <v>1.4407245E-3</v>
      </c>
      <c r="Q13" s="3">
        <f>G13*EFs!$B$11/1000000</f>
        <v>2.8814490000000005E-2</v>
      </c>
      <c r="R13" s="3">
        <f>G13*EFs!$B$12/1000000</f>
        <v>2.5255900485000007</v>
      </c>
      <c r="S13" s="3">
        <f>G13*EFs!$B$13/1000000</f>
        <v>5.90697045E-2</v>
      </c>
      <c r="T13" s="3">
        <f>G13*EFs!$B$14/1000000</f>
        <v>1.0085071500000002E-2</v>
      </c>
      <c r="U13" s="3">
        <f>G13*EFs!$B$15/1000000</f>
        <v>7.0595500500000005E-2</v>
      </c>
      <c r="V13" s="3">
        <f>G13*EFs!$B$16/1000000</f>
        <v>1.4407245000000003E-2</v>
      </c>
      <c r="W13" s="3">
        <f>G13*EFs!$B$17/1000000</f>
        <v>0.66705544350000001</v>
      </c>
      <c r="X13" s="3">
        <f>G13*EFs!$B$18/1000000</f>
        <v>0.81833151600000009</v>
      </c>
      <c r="Y13" s="3">
        <f>G13*EFs!$B$19/1000000</f>
        <v>0.33568880850000005</v>
      </c>
      <c r="Z13" s="3">
        <f>G13*EFs!$B$20/1000000</f>
        <v>1.4407245</v>
      </c>
      <c r="AA13" s="3">
        <f t="shared" si="4"/>
        <v>1.821075768</v>
      </c>
    </row>
    <row r="14" spans="1:27" x14ac:dyDescent="0.25">
      <c r="A14">
        <v>2002</v>
      </c>
      <c r="B14" s="1">
        <v>3068239</v>
      </c>
      <c r="C14" s="1">
        <v>48373</v>
      </c>
      <c r="D14" s="1">
        <v>2643058</v>
      </c>
      <c r="E14" s="1">
        <f t="shared" si="0"/>
        <v>5759670</v>
      </c>
      <c r="F14" s="1">
        <f t="shared" si="1"/>
        <v>143991750</v>
      </c>
      <c r="G14" s="1">
        <f t="shared" si="2"/>
        <v>143991.75</v>
      </c>
      <c r="H14" s="4">
        <f>G14*EFs!$B$2/1000000</f>
        <v>8.0390594024999995</v>
      </c>
      <c r="I14" s="4">
        <f>G14*EFs!$B$3/1000000</f>
        <v>0.45789376500000001</v>
      </c>
      <c r="J14" s="4">
        <f>G14*EFs!$B$4/1000000</f>
        <v>1.5839092500000002E-2</v>
      </c>
      <c r="K14" s="4">
        <f>G14*EFs!$B$5/1000000</f>
        <v>0.1771098525</v>
      </c>
      <c r="L14" s="4">
        <f>G14*EFs!$B$6/1000000</f>
        <v>0.66812171999999992</v>
      </c>
      <c r="M14" s="4">
        <f>G14*EFs!$B$7/1000000</f>
        <v>0.64940279249999999</v>
      </c>
      <c r="N14" s="4">
        <f>G14*EFs!$B$8/1000000</f>
        <v>0.60332543250000015</v>
      </c>
      <c r="O14" s="4">
        <f t="shared" si="3"/>
        <v>0.25339668165000007</v>
      </c>
      <c r="P14" s="3">
        <f>G14*EFs!$B$10/1000000</f>
        <v>1.4399174999999999E-3</v>
      </c>
      <c r="Q14" s="3">
        <f>G14*EFs!$B$11/1000000</f>
        <v>2.8798350000000004E-2</v>
      </c>
      <c r="R14" s="3">
        <f>G14*EFs!$B$12/1000000</f>
        <v>2.5241753774999998</v>
      </c>
      <c r="S14" s="3">
        <f>G14*EFs!$B$13/1000000</f>
        <v>5.9036617499999992E-2</v>
      </c>
      <c r="T14" s="3">
        <f>G14*EFs!$B$14/1000000</f>
        <v>1.0079422500000001E-2</v>
      </c>
      <c r="U14" s="3">
        <f>G14*EFs!$B$15/1000000</f>
        <v>7.0555957500000002E-2</v>
      </c>
      <c r="V14" s="3">
        <f>G14*EFs!$B$16/1000000</f>
        <v>1.4399175000000002E-2</v>
      </c>
      <c r="W14" s="3">
        <f>G14*EFs!$B$17/1000000</f>
        <v>0.66668180249999998</v>
      </c>
      <c r="X14" s="3">
        <f>G14*EFs!$B$18/1000000</f>
        <v>0.81787314</v>
      </c>
      <c r="Y14" s="3">
        <f>G14*EFs!$B$19/1000000</f>
        <v>0.33550077750000001</v>
      </c>
      <c r="Z14" s="3">
        <f>G14*EFs!$B$20/1000000</f>
        <v>1.4399175</v>
      </c>
      <c r="AA14" s="3">
        <f t="shared" si="4"/>
        <v>1.82005572</v>
      </c>
    </row>
    <row r="15" spans="1:27" x14ac:dyDescent="0.25">
      <c r="A15">
        <v>2003</v>
      </c>
      <c r="B15" s="1">
        <v>3062009</v>
      </c>
      <c r="C15" s="1">
        <v>47593</v>
      </c>
      <c r="D15" s="1">
        <v>2644167.7079000003</v>
      </c>
      <c r="E15" s="1">
        <f t="shared" si="0"/>
        <v>5753769.7079000007</v>
      </c>
      <c r="F15" s="1">
        <f t="shared" si="1"/>
        <v>143844242.69750002</v>
      </c>
      <c r="G15" s="1">
        <f t="shared" si="2"/>
        <v>143844.24269750001</v>
      </c>
      <c r="H15" s="4">
        <f>G15*EFs!$B$2/1000000</f>
        <v>8.0308240698014259</v>
      </c>
      <c r="I15" s="4">
        <f>G15*EFs!$B$3/1000000</f>
        <v>0.45742469177805006</v>
      </c>
      <c r="J15" s="4">
        <f>G15*EFs!$B$4/1000000</f>
        <v>1.5822866696725002E-2</v>
      </c>
      <c r="K15" s="4">
        <f>G15*EFs!$B$5/1000000</f>
        <v>0.17692841851792501</v>
      </c>
      <c r="L15" s="4">
        <f>G15*EFs!$B$6/1000000</f>
        <v>0.66743728611640007</v>
      </c>
      <c r="M15" s="4">
        <f>G15*EFs!$B$7/1000000</f>
        <v>0.64873753456572503</v>
      </c>
      <c r="N15" s="4">
        <f>G15*EFs!$B$8/1000000</f>
        <v>0.60270737690252507</v>
      </c>
      <c r="O15" s="4">
        <f t="shared" si="3"/>
        <v>0.2531370982990605</v>
      </c>
      <c r="P15" s="3">
        <f>G15*EFs!$B$10/1000000</f>
        <v>1.4384424269750001E-3</v>
      </c>
      <c r="Q15" s="3">
        <f>G15*EFs!$B$11/1000000</f>
        <v>2.8768848539500003E-2</v>
      </c>
      <c r="R15" s="3">
        <f>G15*EFs!$B$12/1000000</f>
        <v>2.5215895744871752</v>
      </c>
      <c r="S15" s="3">
        <f>G15*EFs!$B$13/1000000</f>
        <v>5.8976139505975002E-2</v>
      </c>
      <c r="T15" s="3">
        <f>G15*EFs!$B$14/1000000</f>
        <v>1.0069096988825002E-2</v>
      </c>
      <c r="U15" s="3">
        <f>G15*EFs!$B$15/1000000</f>
        <v>7.0483678921775011E-2</v>
      </c>
      <c r="V15" s="3">
        <f>G15*EFs!$B$16/1000000</f>
        <v>1.4384424269750002E-2</v>
      </c>
      <c r="W15" s="3">
        <f>G15*EFs!$B$17/1000000</f>
        <v>0.66599884368942508</v>
      </c>
      <c r="X15" s="3">
        <f>G15*EFs!$B$18/1000000</f>
        <v>0.81703529852180012</v>
      </c>
      <c r="Y15" s="3">
        <f>G15*EFs!$B$19/1000000</f>
        <v>0.33515708548517503</v>
      </c>
      <c r="Z15" s="3">
        <f>G15*EFs!$B$20/1000000</f>
        <v>1.4384424269750002</v>
      </c>
      <c r="AA15" s="3">
        <f t="shared" si="4"/>
        <v>1.8181912276964003</v>
      </c>
    </row>
    <row r="16" spans="1:27" x14ac:dyDescent="0.25">
      <c r="A16">
        <v>2004</v>
      </c>
      <c r="B16" s="1">
        <v>3054654</v>
      </c>
      <c r="C16" s="1">
        <v>47299.960400000004</v>
      </c>
      <c r="D16" s="1">
        <v>2645736.9880999997</v>
      </c>
      <c r="E16" s="1">
        <f t="shared" si="0"/>
        <v>5747690.9484999999</v>
      </c>
      <c r="F16" s="1">
        <f t="shared" si="1"/>
        <v>143692273.71250001</v>
      </c>
      <c r="G16" s="1">
        <f t="shared" si="2"/>
        <v>143692.2737125</v>
      </c>
      <c r="H16" s="4">
        <f>G16*EFs!$B$2/1000000</f>
        <v>8.022339641368875</v>
      </c>
      <c r="I16" s="4">
        <f>G16*EFs!$B$3/1000000</f>
        <v>0.45694143040574997</v>
      </c>
      <c r="J16" s="4">
        <f>G16*EFs!$B$4/1000000</f>
        <v>1.5806150108374998E-2</v>
      </c>
      <c r="K16" s="4">
        <f>G16*EFs!$B$5/1000000</f>
        <v>0.17674149666637498</v>
      </c>
      <c r="L16" s="4">
        <f>G16*EFs!$B$6/1000000</f>
        <v>0.66673215002599995</v>
      </c>
      <c r="M16" s="4">
        <f>G16*EFs!$B$7/1000000</f>
        <v>0.64805215444337494</v>
      </c>
      <c r="N16" s="4">
        <f>G16*EFs!$B$8/1000000</f>
        <v>0.60207062685537505</v>
      </c>
      <c r="O16" s="4">
        <f t="shared" si="3"/>
        <v>0.25286966327925753</v>
      </c>
      <c r="P16" s="3">
        <f>G16*EFs!$B$10/1000000</f>
        <v>1.4369227371249999E-3</v>
      </c>
      <c r="Q16" s="3">
        <f>G16*EFs!$B$11/1000000</f>
        <v>2.8738454742500003E-2</v>
      </c>
      <c r="R16" s="3">
        <f>G16*EFs!$B$12/1000000</f>
        <v>2.5189255581801251</v>
      </c>
      <c r="S16" s="3">
        <f>G16*EFs!$B$13/1000000</f>
        <v>5.8913832222124998E-2</v>
      </c>
      <c r="T16" s="3">
        <f>G16*EFs!$B$14/1000000</f>
        <v>1.0058459159875001E-2</v>
      </c>
      <c r="U16" s="3">
        <f>G16*EFs!$B$15/1000000</f>
        <v>7.0409214119124999E-2</v>
      </c>
      <c r="V16" s="3">
        <f>G16*EFs!$B$16/1000000</f>
        <v>1.4369227371250001E-2</v>
      </c>
      <c r="W16" s="3">
        <f>G16*EFs!$B$17/1000000</f>
        <v>0.66529522728887502</v>
      </c>
      <c r="X16" s="3">
        <f>G16*EFs!$B$18/1000000</f>
        <v>0.81617211468699991</v>
      </c>
      <c r="Y16" s="3">
        <f>G16*EFs!$B$19/1000000</f>
        <v>0.33480299775012501</v>
      </c>
      <c r="Z16" s="3">
        <f>G16*EFs!$B$20/1000000</f>
        <v>1.436922737125</v>
      </c>
      <c r="AA16" s="3">
        <f t="shared" si="4"/>
        <v>1.816270339726</v>
      </c>
    </row>
    <row r="17" spans="1:27" x14ac:dyDescent="0.25">
      <c r="A17">
        <v>2005</v>
      </c>
      <c r="B17" s="1">
        <v>3047250</v>
      </c>
      <c r="C17" s="1">
        <v>46991.918100000003</v>
      </c>
      <c r="D17" s="1">
        <v>2647416.5803</v>
      </c>
      <c r="E17" s="1">
        <f t="shared" si="0"/>
        <v>5741658.4983999999</v>
      </c>
      <c r="F17" s="1">
        <f t="shared" si="1"/>
        <v>143541462.46000001</v>
      </c>
      <c r="G17" s="1">
        <f t="shared" si="2"/>
        <v>143541.46246000001</v>
      </c>
      <c r="H17" s="4">
        <f>G17*EFs!$B$2/1000000</f>
        <v>8.0139198491418</v>
      </c>
      <c r="I17" s="4">
        <f>G17*EFs!$B$3/1000000</f>
        <v>0.45646185062280004</v>
      </c>
      <c r="J17" s="4">
        <f>G17*EFs!$B$4/1000000</f>
        <v>1.5789560870599999E-2</v>
      </c>
      <c r="K17" s="4">
        <f>G17*EFs!$B$5/1000000</f>
        <v>0.17655599882580003</v>
      </c>
      <c r="L17" s="4">
        <f>G17*EFs!$B$6/1000000</f>
        <v>0.66603238581440005</v>
      </c>
      <c r="M17" s="4">
        <f>G17*EFs!$B$7/1000000</f>
        <v>0.64737199569460002</v>
      </c>
      <c r="N17" s="4">
        <f>G17*EFs!$B$8/1000000</f>
        <v>0.60143872770740014</v>
      </c>
      <c r="O17" s="4">
        <f t="shared" si="3"/>
        <v>0.25260426563710803</v>
      </c>
      <c r="P17" s="3">
        <f>G17*EFs!$B$10/1000000</f>
        <v>1.4354146246000001E-3</v>
      </c>
      <c r="Q17" s="3">
        <f>G17*EFs!$B$11/1000000</f>
        <v>2.8708292492000003E-2</v>
      </c>
      <c r="R17" s="3">
        <f>G17*EFs!$B$12/1000000</f>
        <v>2.5162818369238003</v>
      </c>
      <c r="S17" s="3">
        <f>G17*EFs!$B$13/1000000</f>
        <v>5.8851999608600006E-2</v>
      </c>
      <c r="T17" s="3">
        <f>G17*EFs!$B$14/1000000</f>
        <v>1.0047902372200003E-2</v>
      </c>
      <c r="U17" s="3">
        <f>G17*EFs!$B$15/1000000</f>
        <v>7.0335316605400003E-2</v>
      </c>
      <c r="V17" s="3">
        <f>G17*EFs!$B$16/1000000</f>
        <v>1.4354146246000002E-2</v>
      </c>
      <c r="W17" s="3">
        <f>G17*EFs!$B$17/1000000</f>
        <v>0.6645969711898001</v>
      </c>
      <c r="X17" s="3">
        <f>G17*EFs!$B$18/1000000</f>
        <v>0.81531550677279996</v>
      </c>
      <c r="Y17" s="3">
        <f>G17*EFs!$B$19/1000000</f>
        <v>0.33445160753180003</v>
      </c>
      <c r="Z17" s="3">
        <f>G17*EFs!$B$20/1000000</f>
        <v>1.4354146246000001</v>
      </c>
      <c r="AA17" s="3">
        <f t="shared" si="4"/>
        <v>1.8143640854944001</v>
      </c>
    </row>
    <row r="18" spans="1:27" x14ac:dyDescent="0.25">
      <c r="A18">
        <v>2006</v>
      </c>
      <c r="B18" s="1">
        <v>3039669</v>
      </c>
      <c r="C18" s="1">
        <v>46726.254399999998</v>
      </c>
      <c r="D18" s="1">
        <v>2649148.5567999999</v>
      </c>
      <c r="E18" s="1">
        <f t="shared" si="0"/>
        <v>5735543.8112000003</v>
      </c>
      <c r="F18" s="1">
        <f t="shared" si="1"/>
        <v>143388595.28</v>
      </c>
      <c r="G18" s="1">
        <f t="shared" si="2"/>
        <v>143388.59528000001</v>
      </c>
      <c r="H18" s="4">
        <f>G18*EFs!$B$2/1000000</f>
        <v>8.0053852744823999</v>
      </c>
      <c r="I18" s="4">
        <f>G18*EFs!$B$3/1000000</f>
        <v>0.45597573299040006</v>
      </c>
      <c r="J18" s="4">
        <f>G18*EFs!$B$4/1000000</f>
        <v>1.5772745480800002E-2</v>
      </c>
      <c r="K18" s="4">
        <f>G18*EFs!$B$5/1000000</f>
        <v>0.17636797219440001</v>
      </c>
      <c r="L18" s="4">
        <f>G18*EFs!$B$6/1000000</f>
        <v>0.66532308209919999</v>
      </c>
      <c r="M18" s="4">
        <f>G18*EFs!$B$7/1000000</f>
        <v>0.64668256471279995</v>
      </c>
      <c r="N18" s="4">
        <f>G18*EFs!$B$8/1000000</f>
        <v>0.60079821422320012</v>
      </c>
      <c r="O18" s="4">
        <f t="shared" si="3"/>
        <v>0.25233524997374407</v>
      </c>
      <c r="P18" s="3">
        <f>G18*EFs!$B$10/1000000</f>
        <v>1.4338859528000001E-3</v>
      </c>
      <c r="Q18" s="3">
        <f>G18*EFs!$B$11/1000000</f>
        <v>2.8677719056000001E-2</v>
      </c>
      <c r="R18" s="3">
        <f>G18*EFs!$B$12/1000000</f>
        <v>2.5136020752584001</v>
      </c>
      <c r="S18" s="3">
        <f>G18*EFs!$B$13/1000000</f>
        <v>5.8789324064800003E-2</v>
      </c>
      <c r="T18" s="3">
        <f>G18*EFs!$B$14/1000000</f>
        <v>1.0037201669600001E-2</v>
      </c>
      <c r="U18" s="3">
        <f>G18*EFs!$B$15/1000000</f>
        <v>7.02604116872E-2</v>
      </c>
      <c r="V18" s="3">
        <f>G18*EFs!$B$16/1000000</f>
        <v>1.4338859528E-2</v>
      </c>
      <c r="W18" s="3">
        <f>G18*EFs!$B$17/1000000</f>
        <v>0.66388919614640007</v>
      </c>
      <c r="X18" s="3">
        <f>G18*EFs!$B$18/1000000</f>
        <v>0.81444722119039992</v>
      </c>
      <c r="Y18" s="3">
        <f>G18*EFs!$B$19/1000000</f>
        <v>0.33409542700240002</v>
      </c>
      <c r="Z18" s="3">
        <f>G18*EFs!$B$20/1000000</f>
        <v>1.4338859528000001</v>
      </c>
      <c r="AA18" s="3">
        <f t="shared" si="4"/>
        <v>1.8124318443392</v>
      </c>
    </row>
    <row r="19" spans="1:27" x14ac:dyDescent="0.25">
      <c r="A19">
        <v>2007</v>
      </c>
      <c r="B19" s="1">
        <v>3032448</v>
      </c>
      <c r="C19" s="1">
        <v>46537.839900000006</v>
      </c>
      <c r="D19" s="1">
        <v>2651209.7527999999</v>
      </c>
      <c r="E19" s="1">
        <f t="shared" si="0"/>
        <v>5730195.5926999999</v>
      </c>
      <c r="F19" s="1">
        <f t="shared" si="1"/>
        <v>143254889.8175</v>
      </c>
      <c r="G19" s="1">
        <f t="shared" si="2"/>
        <v>143254.88981749999</v>
      </c>
      <c r="H19" s="4">
        <f>G19*EFs!$B$2/1000000</f>
        <v>7.997920498511025</v>
      </c>
      <c r="I19" s="4">
        <f>G19*EFs!$B$3/1000000</f>
        <v>0.45555054961965002</v>
      </c>
      <c r="J19" s="4">
        <f>G19*EFs!$B$4/1000000</f>
        <v>1.5758037879925E-2</v>
      </c>
      <c r="K19" s="4">
        <f>G19*EFs!$B$5/1000000</f>
        <v>0.17620351447552499</v>
      </c>
      <c r="L19" s="4">
        <f>G19*EFs!$B$6/1000000</f>
        <v>0.66470268875319993</v>
      </c>
      <c r="M19" s="4">
        <f>G19*EFs!$B$7/1000000</f>
        <v>0.646079553076925</v>
      </c>
      <c r="N19" s="4">
        <f>G19*EFs!$B$8/1000000</f>
        <v>0.60023798833532505</v>
      </c>
      <c r="O19" s="4">
        <f t="shared" si="3"/>
        <v>0.25209995510083649</v>
      </c>
      <c r="P19" s="3">
        <f>G19*EFs!$B$10/1000000</f>
        <v>1.4325488981749999E-3</v>
      </c>
      <c r="Q19" s="3">
        <f>G19*EFs!$B$11/1000000</f>
        <v>2.86509779635E-2</v>
      </c>
      <c r="R19" s="3">
        <f>G19*EFs!$B$12/1000000</f>
        <v>2.511258218500775</v>
      </c>
      <c r="S19" s="3">
        <f>G19*EFs!$B$13/1000000</f>
        <v>5.8734504825174991E-2</v>
      </c>
      <c r="T19" s="3">
        <f>G19*EFs!$B$14/1000000</f>
        <v>1.0027842287225001E-2</v>
      </c>
      <c r="U19" s="3">
        <f>G19*EFs!$B$15/1000000</f>
        <v>7.0194896010575006E-2</v>
      </c>
      <c r="V19" s="3">
        <f>G19*EFs!$B$16/1000000</f>
        <v>1.432548898175E-2</v>
      </c>
      <c r="W19" s="3">
        <f>G19*EFs!$B$17/1000000</f>
        <v>0.66327013985502503</v>
      </c>
      <c r="X19" s="3">
        <f>G19*EFs!$B$18/1000000</f>
        <v>0.81368777416339999</v>
      </c>
      <c r="Y19" s="3">
        <f>G19*EFs!$B$19/1000000</f>
        <v>0.33378389327477503</v>
      </c>
      <c r="Z19" s="3">
        <f>G19*EFs!$B$20/1000000</f>
        <v>1.4325488981750001</v>
      </c>
      <c r="AA19" s="3">
        <f t="shared" si="4"/>
        <v>1.8107418072932</v>
      </c>
    </row>
    <row r="20" spans="1:27" x14ac:dyDescent="0.25">
      <c r="A20">
        <v>2008</v>
      </c>
      <c r="B20" s="1">
        <v>3025598</v>
      </c>
      <c r="C20" s="1">
        <v>46232.157599999999</v>
      </c>
      <c r="D20" s="1">
        <v>2653034.8387000002</v>
      </c>
      <c r="E20" s="1">
        <f t="shared" si="0"/>
        <v>5724864.9963000007</v>
      </c>
      <c r="F20" s="1">
        <f t="shared" si="1"/>
        <v>143121624.90750003</v>
      </c>
      <c r="G20" s="1">
        <f t="shared" si="2"/>
        <v>143121.62490750002</v>
      </c>
      <c r="H20" s="4">
        <f>G20*EFs!$B$2/1000000</f>
        <v>7.9904803185857265</v>
      </c>
      <c r="I20" s="4">
        <f>G20*EFs!$B$3/1000000</f>
        <v>0.4551267672058501</v>
      </c>
      <c r="J20" s="4">
        <f>G20*EFs!$B$4/1000000</f>
        <v>1.5743378739825002E-2</v>
      </c>
      <c r="K20" s="4">
        <f>G20*EFs!$B$5/1000000</f>
        <v>0.17603959863622504</v>
      </c>
      <c r="L20" s="4">
        <f>G20*EFs!$B$6/1000000</f>
        <v>0.66408433957080004</v>
      </c>
      <c r="M20" s="4">
        <f>G20*EFs!$B$7/1000000</f>
        <v>0.64547852833282504</v>
      </c>
      <c r="N20" s="4">
        <f>G20*EFs!$B$8/1000000</f>
        <v>0.59967960836242507</v>
      </c>
      <c r="O20" s="4">
        <f t="shared" si="3"/>
        <v>0.25186543551221852</v>
      </c>
      <c r="P20" s="3">
        <f>G20*EFs!$B$10/1000000</f>
        <v>1.4312162490750001E-3</v>
      </c>
      <c r="Q20" s="3">
        <f>G20*EFs!$B$11/1000000</f>
        <v>2.8624324981500006E-2</v>
      </c>
      <c r="R20" s="3">
        <f>G20*EFs!$B$12/1000000</f>
        <v>2.5089220846284754</v>
      </c>
      <c r="S20" s="3">
        <f>G20*EFs!$B$13/1000000</f>
        <v>5.8679866212075008E-2</v>
      </c>
      <c r="T20" s="3">
        <f>G20*EFs!$B$14/1000000</f>
        <v>1.0018513743525002E-2</v>
      </c>
      <c r="U20" s="3">
        <f>G20*EFs!$B$15/1000000</f>
        <v>7.0129596204675002E-2</v>
      </c>
      <c r="V20" s="3">
        <f>G20*EFs!$B$16/1000000</f>
        <v>1.4312162490750003E-2</v>
      </c>
      <c r="W20" s="3">
        <f>G20*EFs!$B$17/1000000</f>
        <v>0.6626531233217251</v>
      </c>
      <c r="X20" s="3">
        <f>G20*EFs!$B$18/1000000</f>
        <v>0.81293082947460016</v>
      </c>
      <c r="Y20" s="3">
        <f>G20*EFs!$B$19/1000000</f>
        <v>0.33347338603447507</v>
      </c>
      <c r="Z20" s="3">
        <f>G20*EFs!$B$20/1000000</f>
        <v>1.4312162490750002</v>
      </c>
      <c r="AA20" s="3">
        <f t="shared" si="4"/>
        <v>1.8090573388308004</v>
      </c>
    </row>
    <row r="21" spans="1:27" x14ac:dyDescent="0.25">
      <c r="A21">
        <v>2009</v>
      </c>
      <c r="B21" s="1">
        <v>3016857.5222999998</v>
      </c>
      <c r="C21" s="1">
        <v>46511.232000000004</v>
      </c>
      <c r="D21" s="1">
        <v>2655211.798</v>
      </c>
      <c r="E21" s="1">
        <f t="shared" si="0"/>
        <v>5718580.5522999996</v>
      </c>
      <c r="F21" s="1">
        <f t="shared" si="1"/>
        <v>142964513.8075</v>
      </c>
      <c r="G21" s="1">
        <f t="shared" si="2"/>
        <v>142964.51380750001</v>
      </c>
      <c r="H21" s="4">
        <f>G21*EFs!$B$2/1000000</f>
        <v>7.9817088058727252</v>
      </c>
      <c r="I21" s="4">
        <f>G21*EFs!$B$3/1000000</f>
        <v>0.45462715390785008</v>
      </c>
      <c r="J21" s="4">
        <f>G21*EFs!$B$4/1000000</f>
        <v>1.5726096518825002E-2</v>
      </c>
      <c r="K21" s="4">
        <f>G21*EFs!$B$5/1000000</f>
        <v>0.17584635198322501</v>
      </c>
      <c r="L21" s="4">
        <f>G21*EFs!$B$6/1000000</f>
        <v>0.66335534406679997</v>
      </c>
      <c r="M21" s="4">
        <f>G21*EFs!$B$7/1000000</f>
        <v>0.64476995727182507</v>
      </c>
      <c r="N21" s="4">
        <f>G21*EFs!$B$8/1000000</f>
        <v>0.59902131285342519</v>
      </c>
      <c r="O21" s="4">
        <f t="shared" si="3"/>
        <v>0.25158895139843857</v>
      </c>
      <c r="P21" s="3">
        <f>G21*EFs!$B$10/1000000</f>
        <v>1.4296451380750002E-3</v>
      </c>
      <c r="Q21" s="3">
        <f>G21*EFs!$B$11/1000000</f>
        <v>2.8592902761500005E-2</v>
      </c>
      <c r="R21" s="3">
        <f>G21*EFs!$B$12/1000000</f>
        <v>2.5061679270454751</v>
      </c>
      <c r="S21" s="3">
        <f>G21*EFs!$B$13/1000000</f>
        <v>5.8615450661075E-2</v>
      </c>
      <c r="T21" s="3">
        <f>G21*EFs!$B$14/1000000</f>
        <v>1.0007515966525E-2</v>
      </c>
      <c r="U21" s="3">
        <f>G21*EFs!$B$15/1000000</f>
        <v>7.0052611765674996E-2</v>
      </c>
      <c r="V21" s="3">
        <f>G21*EFs!$B$16/1000000</f>
        <v>1.4296451380750003E-2</v>
      </c>
      <c r="W21" s="3">
        <f>G21*EFs!$B$17/1000000</f>
        <v>0.6619256989287251</v>
      </c>
      <c r="X21" s="3">
        <f>G21*EFs!$B$18/1000000</f>
        <v>0.81203843842660006</v>
      </c>
      <c r="Y21" s="3">
        <f>G21*EFs!$B$19/1000000</f>
        <v>0.33310731717147501</v>
      </c>
      <c r="Z21" s="3">
        <f>G21*EFs!$B$20/1000000</f>
        <v>1.4296451380750002</v>
      </c>
      <c r="AA21" s="3">
        <f t="shared" si="4"/>
        <v>1.8070714545268003</v>
      </c>
    </row>
    <row r="22" spans="1:27" x14ac:dyDescent="0.25">
      <c r="A22">
        <v>2010</v>
      </c>
      <c r="B22" s="1">
        <v>3008090</v>
      </c>
      <c r="C22" s="1">
        <v>46555.779199999997</v>
      </c>
      <c r="D22" s="1">
        <v>2657376.33</v>
      </c>
      <c r="E22" s="1">
        <f t="shared" si="0"/>
        <v>5712022.1092000008</v>
      </c>
      <c r="F22" s="1">
        <f t="shared" si="1"/>
        <v>142800552.73000002</v>
      </c>
      <c r="G22" s="1">
        <f t="shared" si="2"/>
        <v>142800.55273000002</v>
      </c>
      <c r="H22" s="4">
        <f>G22*EFs!$B$2/1000000</f>
        <v>7.9725548589159008</v>
      </c>
      <c r="I22" s="4">
        <f>G22*EFs!$B$3/1000000</f>
        <v>0.4541057576814001</v>
      </c>
      <c r="J22" s="4">
        <f>G22*EFs!$B$4/1000000</f>
        <v>1.5708060800300003E-2</v>
      </c>
      <c r="K22" s="4">
        <f>G22*EFs!$B$5/1000000</f>
        <v>0.17564467985790003</v>
      </c>
      <c r="L22" s="4">
        <f>G22*EFs!$B$6/1000000</f>
        <v>0.66259456466720013</v>
      </c>
      <c r="M22" s="4">
        <f>G22*EFs!$B$7/1000000</f>
        <v>0.64403049281230007</v>
      </c>
      <c r="N22" s="4">
        <f>G22*EFs!$B$8/1000000</f>
        <v>0.59833431593870012</v>
      </c>
      <c r="O22" s="4">
        <f t="shared" si="3"/>
        <v>0.25130041269425402</v>
      </c>
      <c r="P22" s="3">
        <f>G22*EFs!$B$10/1000000</f>
        <v>1.4280055273000003E-3</v>
      </c>
      <c r="Q22" s="3">
        <f>G22*EFs!$B$11/1000000</f>
        <v>2.8560110546000009E-2</v>
      </c>
      <c r="R22" s="3">
        <f>G22*EFs!$B$12/1000000</f>
        <v>2.5032936893569007</v>
      </c>
      <c r="S22" s="3">
        <f>G22*EFs!$B$13/1000000</f>
        <v>5.8548226619300002E-2</v>
      </c>
      <c r="T22" s="3">
        <f>G22*EFs!$B$14/1000000</f>
        <v>9.9960386911000024E-3</v>
      </c>
      <c r="U22" s="3">
        <f>G22*EFs!$B$15/1000000</f>
        <v>6.997227083770001E-2</v>
      </c>
      <c r="V22" s="3">
        <f>G22*EFs!$B$16/1000000</f>
        <v>1.4280055273000004E-2</v>
      </c>
      <c r="W22" s="3">
        <f>G22*EFs!$B$17/1000000</f>
        <v>0.66116655913990019</v>
      </c>
      <c r="X22" s="3">
        <f>G22*EFs!$B$18/1000000</f>
        <v>0.81110713950640012</v>
      </c>
      <c r="Y22" s="3">
        <f>G22*EFs!$B$19/1000000</f>
        <v>0.33272528786090005</v>
      </c>
      <c r="Z22" s="3">
        <f>G22*EFs!$B$20/1000000</f>
        <v>1.4280055273000003</v>
      </c>
      <c r="AA22" s="3">
        <f t="shared" si="4"/>
        <v>1.8049989865072003</v>
      </c>
    </row>
    <row r="23" spans="1:27" x14ac:dyDescent="0.25">
      <c r="A23">
        <v>2011</v>
      </c>
      <c r="B23" s="1">
        <v>3000390</v>
      </c>
      <c r="C23" s="1">
        <v>46389.571399999993</v>
      </c>
      <c r="D23" s="1">
        <v>2659836.9286000002</v>
      </c>
      <c r="E23" s="1">
        <f t="shared" si="0"/>
        <v>5706616.5</v>
      </c>
      <c r="F23" s="1">
        <f t="shared" si="1"/>
        <v>142665412.5</v>
      </c>
      <c r="G23" s="1">
        <f t="shared" si="2"/>
        <v>142665.41250000001</v>
      </c>
      <c r="H23" s="4">
        <f>G23*EFs!$B$2/1000000</f>
        <v>7.965009979875</v>
      </c>
      <c r="I23" s="4">
        <f>G23*EFs!$B$3/1000000</f>
        <v>0.45367601175000005</v>
      </c>
      <c r="J23" s="4">
        <f>G23*EFs!$B$4/1000000</f>
        <v>1.5693195375E-2</v>
      </c>
      <c r="K23" s="4">
        <f>G23*EFs!$B$5/1000000</f>
        <v>0.17547845737500001</v>
      </c>
      <c r="L23" s="4">
        <f>G23*EFs!$B$6/1000000</f>
        <v>0.66196751399999998</v>
      </c>
      <c r="M23" s="4">
        <f>G23*EFs!$B$7/1000000</f>
        <v>0.64342101037499999</v>
      </c>
      <c r="N23" s="4">
        <f>G23*EFs!$B$8/1000000</f>
        <v>0.59776807837500001</v>
      </c>
      <c r="O23" s="4">
        <f t="shared" si="3"/>
        <v>0.25106259291749999</v>
      </c>
      <c r="P23" s="3">
        <f>G23*EFs!$B$10/1000000</f>
        <v>1.426654125E-3</v>
      </c>
      <c r="Q23" s="3">
        <f>G23*EFs!$B$11/1000000</f>
        <v>2.8533082500000004E-2</v>
      </c>
      <c r="R23" s="3">
        <f>G23*EFs!$B$12/1000000</f>
        <v>2.5009246811250003</v>
      </c>
      <c r="S23" s="3">
        <f>G23*EFs!$B$13/1000000</f>
        <v>5.8492819125000005E-2</v>
      </c>
      <c r="T23" s="3">
        <f>G23*EFs!$B$14/1000000</f>
        <v>9.9865788750000007E-3</v>
      </c>
      <c r="U23" s="3">
        <f>G23*EFs!$B$15/1000000</f>
        <v>6.9906052125000007E-2</v>
      </c>
      <c r="V23" s="3">
        <f>G23*EFs!$B$16/1000000</f>
        <v>1.4266541250000002E-2</v>
      </c>
      <c r="W23" s="3">
        <f>G23*EFs!$B$17/1000000</f>
        <v>0.660540859875</v>
      </c>
      <c r="X23" s="3">
        <f>G23*EFs!$B$18/1000000</f>
        <v>0.810339543</v>
      </c>
      <c r="Y23" s="3">
        <f>G23*EFs!$B$19/1000000</f>
        <v>0.33241041112500003</v>
      </c>
      <c r="Z23" s="3">
        <f>G23*EFs!$B$20/1000000</f>
        <v>1.426654125</v>
      </c>
      <c r="AA23" s="3">
        <f t="shared" si="4"/>
        <v>1.8032908139999999</v>
      </c>
    </row>
    <row r="24" spans="1:27" x14ac:dyDescent="0.25">
      <c r="A24">
        <v>2012</v>
      </c>
      <c r="B24" s="1">
        <v>2993235.6582999998</v>
      </c>
      <c r="C24" s="1">
        <v>46392.8701</v>
      </c>
      <c r="D24" s="1">
        <v>2661888.7752</v>
      </c>
      <c r="E24" s="1">
        <f t="shared" si="0"/>
        <v>5701517.3036000002</v>
      </c>
      <c r="F24" s="1">
        <f t="shared" si="1"/>
        <v>142537932.59</v>
      </c>
      <c r="G24" s="1">
        <f t="shared" si="2"/>
        <v>142537.93259000001</v>
      </c>
      <c r="H24" s="4">
        <f>G24*EFs!$B$2/1000000</f>
        <v>7.9578927764997012</v>
      </c>
      <c r="I24" s="4">
        <f>G24*EFs!$B$3/1000000</f>
        <v>0.45327062563620008</v>
      </c>
      <c r="J24" s="4">
        <f>G24*EFs!$B$4/1000000</f>
        <v>1.5679172584900002E-2</v>
      </c>
      <c r="K24" s="4">
        <f>G24*EFs!$B$5/1000000</f>
        <v>0.17532165708570002</v>
      </c>
      <c r="L24" s="4">
        <f>G24*EFs!$B$6/1000000</f>
        <v>0.66137600721760004</v>
      </c>
      <c r="M24" s="4">
        <f>G24*EFs!$B$7/1000000</f>
        <v>0.64284607598089993</v>
      </c>
      <c r="N24" s="4">
        <f>G24*EFs!$B$8/1000000</f>
        <v>0.59723393755210008</v>
      </c>
      <c r="O24" s="4">
        <f t="shared" si="3"/>
        <v>0.25083825377188201</v>
      </c>
      <c r="P24" s="3">
        <f>G24*EFs!$B$10/1000000</f>
        <v>1.4253793259000002E-3</v>
      </c>
      <c r="Q24" s="3">
        <f>G24*EFs!$B$11/1000000</f>
        <v>2.8507586518000005E-2</v>
      </c>
      <c r="R24" s="3">
        <f>G24*EFs!$B$12/1000000</f>
        <v>2.4986899583027005</v>
      </c>
      <c r="S24" s="3">
        <f>G24*EFs!$B$13/1000000</f>
        <v>5.8440552361900003E-2</v>
      </c>
      <c r="T24" s="3">
        <f>G24*EFs!$B$14/1000000</f>
        <v>9.9776552813000009E-3</v>
      </c>
      <c r="U24" s="3">
        <f>G24*EFs!$B$15/1000000</f>
        <v>6.9843586969099994E-2</v>
      </c>
      <c r="V24" s="3">
        <f>G24*EFs!$B$16/1000000</f>
        <v>1.4253793259000003E-2</v>
      </c>
      <c r="W24" s="3">
        <f>G24*EFs!$B$17/1000000</f>
        <v>0.6599506278917</v>
      </c>
      <c r="X24" s="3">
        <f>G24*EFs!$B$18/1000000</f>
        <v>0.80961545711119998</v>
      </c>
      <c r="Y24" s="3">
        <f>G24*EFs!$B$19/1000000</f>
        <v>0.33211338293470005</v>
      </c>
      <c r="Z24" s="3">
        <f>G24*EFs!$B$20/1000000</f>
        <v>1.4253793259</v>
      </c>
      <c r="AA24" s="3">
        <f t="shared" si="4"/>
        <v>1.8016794679376</v>
      </c>
    </row>
    <row r="25" spans="1:27" x14ac:dyDescent="0.25">
      <c r="A25">
        <v>2013</v>
      </c>
      <c r="B25" s="1">
        <v>2985792.2826</v>
      </c>
      <c r="C25" s="1">
        <v>46172.131199999989</v>
      </c>
      <c r="D25" s="1">
        <v>2663730.7585999994</v>
      </c>
      <c r="E25" s="1">
        <f t="shared" si="0"/>
        <v>5695695.1723999996</v>
      </c>
      <c r="F25" s="1">
        <f t="shared" si="1"/>
        <v>142392379.31</v>
      </c>
      <c r="G25" s="1">
        <f t="shared" si="2"/>
        <v>142392.37930999999</v>
      </c>
      <c r="H25" s="4">
        <f>G25*EFs!$B$2/1000000</f>
        <v>7.9497665368772985</v>
      </c>
      <c r="I25" s="4">
        <f>G25*EFs!$B$3/1000000</f>
        <v>0.45280776620579999</v>
      </c>
      <c r="J25" s="4">
        <f>G25*EFs!$B$4/1000000</f>
        <v>1.5663161724099997E-2</v>
      </c>
      <c r="K25" s="4">
        <f>G25*EFs!$B$5/1000000</f>
        <v>0.1751426265513</v>
      </c>
      <c r="L25" s="4">
        <f>G25*EFs!$B$6/1000000</f>
        <v>0.6607006399983999</v>
      </c>
      <c r="M25" s="4">
        <f>G25*EFs!$B$7/1000000</f>
        <v>0.64218963068809987</v>
      </c>
      <c r="N25" s="4">
        <f>G25*EFs!$B$8/1000000</f>
        <v>0.5966240693089</v>
      </c>
      <c r="O25" s="4">
        <f t="shared" si="3"/>
        <v>0.25058210910973799</v>
      </c>
      <c r="P25" s="3">
        <f>G25*EFs!$B$10/1000000</f>
        <v>1.4239237931000001E-3</v>
      </c>
      <c r="Q25" s="3">
        <f>G25*EFs!$B$11/1000000</f>
        <v>2.8478475861999999E-2</v>
      </c>
      <c r="R25" s="3">
        <f>G25*EFs!$B$12/1000000</f>
        <v>2.4961384093043</v>
      </c>
      <c r="S25" s="3">
        <f>G25*EFs!$B$13/1000000</f>
        <v>5.8380875517099994E-2</v>
      </c>
      <c r="T25" s="3">
        <f>G25*EFs!$B$14/1000000</f>
        <v>9.9674665516999994E-3</v>
      </c>
      <c r="U25" s="3">
        <f>G25*EFs!$B$15/1000000</f>
        <v>6.9772265861899996E-2</v>
      </c>
      <c r="V25" s="3">
        <f>G25*EFs!$B$16/1000000</f>
        <v>1.4239237930999999E-2</v>
      </c>
      <c r="W25" s="3">
        <f>G25*EFs!$B$17/1000000</f>
        <v>0.65927671620529993</v>
      </c>
      <c r="X25" s="3">
        <f>G25*EFs!$B$18/1000000</f>
        <v>0.80878871448079981</v>
      </c>
      <c r="Y25" s="3">
        <f>G25*EFs!$B$19/1000000</f>
        <v>0.33177424379229997</v>
      </c>
      <c r="Z25" s="3">
        <f>G25*EFs!$B$20/1000000</f>
        <v>1.4239237930999999</v>
      </c>
      <c r="AA25" s="3">
        <f t="shared" si="4"/>
        <v>1.7998396744783998</v>
      </c>
    </row>
    <row r="26" spans="1:27" x14ac:dyDescent="0.25">
      <c r="A26">
        <v>2014</v>
      </c>
      <c r="B26" s="1">
        <v>2978989.1461</v>
      </c>
      <c r="C26" s="1">
        <v>45919.718599999986</v>
      </c>
      <c r="D26" s="1">
        <v>2666375.8545000004</v>
      </c>
      <c r="E26" s="1">
        <f t="shared" si="0"/>
        <v>5691284.7192000002</v>
      </c>
      <c r="F26" s="1">
        <f t="shared" si="1"/>
        <v>142282117.98000002</v>
      </c>
      <c r="G26" s="1">
        <f t="shared" si="2"/>
        <v>142282.11798000001</v>
      </c>
      <c r="H26" s="4">
        <f>G26*EFs!$B$2/1000000</f>
        <v>7.9436106468234007</v>
      </c>
      <c r="I26" s="4">
        <f>G26*EFs!$B$3/1000000</f>
        <v>0.45245713517640007</v>
      </c>
      <c r="J26" s="4">
        <f>G26*EFs!$B$4/1000000</f>
        <v>1.5651032977800003E-2</v>
      </c>
      <c r="K26" s="4">
        <f>G26*EFs!$B$5/1000000</f>
        <v>0.17500700511540002</v>
      </c>
      <c r="L26" s="4">
        <f>G26*EFs!$B$6/1000000</f>
        <v>0.66018902742719998</v>
      </c>
      <c r="M26" s="4">
        <f>G26*EFs!$B$7/1000000</f>
        <v>0.64169235208980002</v>
      </c>
      <c r="N26" s="4">
        <f>G26*EFs!$B$8/1000000</f>
        <v>0.59616207433620017</v>
      </c>
      <c r="O26" s="4">
        <f t="shared" si="3"/>
        <v>0.25038807122120404</v>
      </c>
      <c r="P26" s="3">
        <f>G26*EFs!$B$10/1000000</f>
        <v>1.4228211798000003E-3</v>
      </c>
      <c r="Q26" s="3">
        <f>G26*EFs!$B$11/1000000</f>
        <v>2.8456423596000004E-2</v>
      </c>
      <c r="R26" s="3">
        <f>G26*EFs!$B$12/1000000</f>
        <v>2.4942055281894002</v>
      </c>
      <c r="S26" s="3">
        <f>G26*EFs!$B$13/1000000</f>
        <v>5.8335668371800001E-2</v>
      </c>
      <c r="T26" s="3">
        <f>G26*EFs!$B$14/1000000</f>
        <v>9.9597482586000017E-3</v>
      </c>
      <c r="U26" s="3">
        <f>G26*EFs!$B$15/1000000</f>
        <v>6.9718237810200007E-2</v>
      </c>
      <c r="V26" s="3">
        <f>G26*EFs!$B$16/1000000</f>
        <v>1.4228211798000002E-2</v>
      </c>
      <c r="W26" s="3">
        <f>G26*EFs!$B$17/1000000</f>
        <v>0.65876620624740001</v>
      </c>
      <c r="X26" s="3">
        <f>G26*EFs!$B$18/1000000</f>
        <v>0.80816243012639999</v>
      </c>
      <c r="Y26" s="3">
        <f>G26*EFs!$B$19/1000000</f>
        <v>0.33151733489340002</v>
      </c>
      <c r="Z26" s="3">
        <f>G26*EFs!$B$20/1000000</f>
        <v>1.4228211798000001</v>
      </c>
      <c r="AA26" s="3">
        <f t="shared" si="4"/>
        <v>1.7984459712672001</v>
      </c>
    </row>
    <row r="27" spans="1:27" x14ac:dyDescent="0.25">
      <c r="A27">
        <v>2015</v>
      </c>
      <c r="B27" s="1">
        <v>2971956.7176999999</v>
      </c>
      <c r="C27" s="1">
        <v>45612.631000000001</v>
      </c>
      <c r="D27" s="1">
        <v>2668392.1581000006</v>
      </c>
      <c r="E27" s="1">
        <f t="shared" si="0"/>
        <v>5685961.5068000006</v>
      </c>
      <c r="F27" s="1">
        <f t="shared" si="1"/>
        <v>142149037.67000002</v>
      </c>
      <c r="G27" s="1">
        <f t="shared" si="2"/>
        <v>142149.03767000002</v>
      </c>
      <c r="H27" s="4">
        <f>G27*EFs!$B$2/1000000</f>
        <v>7.9361807731161003</v>
      </c>
      <c r="I27" s="4">
        <f>G27*EFs!$B$3/1000000</f>
        <v>0.45203393979060008</v>
      </c>
      <c r="J27" s="4">
        <f>G27*EFs!$B$4/1000000</f>
        <v>1.5636394143700005E-2</v>
      </c>
      <c r="K27" s="4">
        <f>G27*EFs!$B$5/1000000</f>
        <v>0.17484331633410002</v>
      </c>
      <c r="L27" s="4">
        <f>G27*EFs!$B$6/1000000</f>
        <v>0.65957153478880004</v>
      </c>
      <c r="M27" s="4">
        <f>G27*EFs!$B$7/1000000</f>
        <v>0.64109215989169999</v>
      </c>
      <c r="N27" s="4">
        <f>G27*EFs!$B$8/1000000</f>
        <v>0.59560446783730014</v>
      </c>
      <c r="O27" s="4">
        <f t="shared" si="3"/>
        <v>0.25015387649166604</v>
      </c>
      <c r="P27" s="3">
        <f>G27*EFs!$B$10/1000000</f>
        <v>1.4214903767000003E-3</v>
      </c>
      <c r="Q27" s="3">
        <f>G27*EFs!$B$11/1000000</f>
        <v>2.8429807534000005E-2</v>
      </c>
      <c r="R27" s="3">
        <f>G27*EFs!$B$12/1000000</f>
        <v>2.4918726303551004</v>
      </c>
      <c r="S27" s="3">
        <f>G27*EFs!$B$13/1000000</f>
        <v>5.8281105444700006E-2</v>
      </c>
      <c r="T27" s="3">
        <f>G27*EFs!$B$14/1000000</f>
        <v>9.9504326369000036E-3</v>
      </c>
      <c r="U27" s="3">
        <f>G27*EFs!$B$15/1000000</f>
        <v>6.9653028458300001E-2</v>
      </c>
      <c r="V27" s="3">
        <f>G27*EFs!$B$16/1000000</f>
        <v>1.4214903767000003E-2</v>
      </c>
      <c r="W27" s="3">
        <f>G27*EFs!$B$17/1000000</f>
        <v>0.65815004441210012</v>
      </c>
      <c r="X27" s="3">
        <f>G27*EFs!$B$18/1000000</f>
        <v>0.80740653396560003</v>
      </c>
      <c r="Y27" s="3">
        <f>G27*EFs!$B$19/1000000</f>
        <v>0.33120725777110005</v>
      </c>
      <c r="Z27" s="3">
        <f>G27*EFs!$B$20/1000000</f>
        <v>1.4214903767000002</v>
      </c>
      <c r="AA27" s="3">
        <f t="shared" si="4"/>
        <v>1.7967638361488003</v>
      </c>
    </row>
    <row r="28" spans="1:27" x14ac:dyDescent="0.25">
      <c r="A28">
        <v>2016</v>
      </c>
      <c r="B28" s="1">
        <v>2965606.0397000001</v>
      </c>
      <c r="C28" s="1">
        <v>45389.720999999998</v>
      </c>
      <c r="D28" s="1">
        <v>2669849.7527000001</v>
      </c>
      <c r="E28" s="1">
        <f t="shared" si="0"/>
        <v>5680845.5133999996</v>
      </c>
      <c r="F28" s="1">
        <f t="shared" si="1"/>
        <v>142021137.83499998</v>
      </c>
      <c r="G28" s="1">
        <f t="shared" si="2"/>
        <v>142021.13783499997</v>
      </c>
      <c r="H28" s="4">
        <f>G28*EFs!$B$2/1000000</f>
        <v>7.929040125328048</v>
      </c>
      <c r="I28" s="4">
        <f>G28*EFs!$B$3/1000000</f>
        <v>0.45162721831529995</v>
      </c>
      <c r="J28" s="4">
        <f>G28*EFs!$B$4/1000000</f>
        <v>1.5622325161849996E-2</v>
      </c>
      <c r="K28" s="4">
        <f>G28*EFs!$B$5/1000000</f>
        <v>0.17468599953704997</v>
      </c>
      <c r="L28" s="4">
        <f>G28*EFs!$B$6/1000000</f>
        <v>0.6589780795543998</v>
      </c>
      <c r="M28" s="4">
        <f>G28*EFs!$B$7/1000000</f>
        <v>0.64051533163584995</v>
      </c>
      <c r="N28" s="4">
        <f>G28*EFs!$B$8/1000000</f>
        <v>0.59506856752864989</v>
      </c>
      <c r="O28" s="4">
        <f t="shared" si="3"/>
        <v>0.24992879836203294</v>
      </c>
      <c r="P28" s="3">
        <f>G28*EFs!$B$10/1000000</f>
        <v>1.4202113783499998E-3</v>
      </c>
      <c r="Q28" s="3">
        <f>G28*EFs!$B$11/1000000</f>
        <v>2.8404227566999993E-2</v>
      </c>
      <c r="R28" s="3">
        <f>G28*EFs!$B$12/1000000</f>
        <v>2.4896305462475499</v>
      </c>
      <c r="S28" s="3">
        <f>G28*EFs!$B$13/1000000</f>
        <v>5.8228666512349987E-2</v>
      </c>
      <c r="T28" s="3">
        <f>G28*EFs!$B$14/1000000</f>
        <v>9.9414796484499982E-3</v>
      </c>
      <c r="U28" s="3">
        <f>G28*EFs!$B$15/1000000</f>
        <v>6.9590357539149994E-2</v>
      </c>
      <c r="V28" s="3">
        <f>G28*EFs!$B$16/1000000</f>
        <v>1.4202113783499996E-2</v>
      </c>
      <c r="W28" s="3">
        <f>G28*EFs!$B$17/1000000</f>
        <v>0.65755786817604989</v>
      </c>
      <c r="X28" s="3">
        <f>G28*EFs!$B$18/1000000</f>
        <v>0.80668006290279981</v>
      </c>
      <c r="Y28" s="3">
        <f>G28*EFs!$B$19/1000000</f>
        <v>0.33090925115554998</v>
      </c>
      <c r="Z28" s="3">
        <f>G28*EFs!$B$20/1000000</f>
        <v>1.4202113783499997</v>
      </c>
      <c r="AA28" s="3">
        <f t="shared" si="4"/>
        <v>1.7951471822343998</v>
      </c>
    </row>
    <row r="29" spans="1:27" x14ac:dyDescent="0.25">
      <c r="A29">
        <v>2017</v>
      </c>
      <c r="B29" s="1">
        <v>2958603.0266999998</v>
      </c>
      <c r="C29" s="1">
        <v>45245.054799999998</v>
      </c>
      <c r="D29" s="1">
        <v>2671658.5138999992</v>
      </c>
      <c r="E29" s="1">
        <f t="shared" si="0"/>
        <v>5675506.5953999991</v>
      </c>
      <c r="F29" s="1">
        <f t="shared" si="1"/>
        <v>141887664.88499999</v>
      </c>
      <c r="G29" s="1">
        <f t="shared" si="2"/>
        <v>141887.66488499998</v>
      </c>
      <c r="H29" s="4">
        <f>G29*EFs!$B$2/1000000</f>
        <v>7.9215883305295485</v>
      </c>
      <c r="I29" s="4">
        <f>G29*EFs!$B$3/1000000</f>
        <v>0.45120277433429995</v>
      </c>
      <c r="J29" s="4">
        <f>G29*EFs!$B$4/1000000</f>
        <v>1.5607643137349999E-2</v>
      </c>
      <c r="K29" s="4">
        <f>G29*EFs!$B$5/1000000</f>
        <v>0.17452182780854997</v>
      </c>
      <c r="L29" s="4">
        <f>G29*EFs!$B$6/1000000</f>
        <v>0.65835876506639979</v>
      </c>
      <c r="M29" s="4">
        <f>G29*EFs!$B$7/1000000</f>
        <v>0.63991336863134984</v>
      </c>
      <c r="N29" s="4">
        <f>G29*EFs!$B$8/1000000</f>
        <v>0.59450931586814992</v>
      </c>
      <c r="O29" s="4">
        <f t="shared" si="3"/>
        <v>0.24969391266462296</v>
      </c>
      <c r="P29" s="3">
        <f>G29*EFs!$B$10/1000000</f>
        <v>1.4188766488499999E-3</v>
      </c>
      <c r="Q29" s="3">
        <f>G29*EFs!$B$11/1000000</f>
        <v>2.8377532976999995E-2</v>
      </c>
      <c r="R29" s="3">
        <f>G29*EFs!$B$12/1000000</f>
        <v>2.4872907654340497</v>
      </c>
      <c r="S29" s="3">
        <f>G29*EFs!$B$13/1000000</f>
        <v>5.8173942602849985E-2</v>
      </c>
      <c r="T29" s="3">
        <f>G29*EFs!$B$14/1000000</f>
        <v>9.9321365419499999E-3</v>
      </c>
      <c r="U29" s="3">
        <f>G29*EFs!$B$15/1000000</f>
        <v>6.9524955793649992E-2</v>
      </c>
      <c r="V29" s="3">
        <f>G29*EFs!$B$16/1000000</f>
        <v>1.4188766488499998E-2</v>
      </c>
      <c r="W29" s="3">
        <f>G29*EFs!$B$17/1000000</f>
        <v>0.65693988841754991</v>
      </c>
      <c r="X29" s="3">
        <f>G29*EFs!$B$18/1000000</f>
        <v>0.80592193654679989</v>
      </c>
      <c r="Y29" s="3">
        <f>G29*EFs!$B$19/1000000</f>
        <v>0.33059825918204994</v>
      </c>
      <c r="Z29" s="3">
        <f>G29*EFs!$B$20/1000000</f>
        <v>1.4188766488499998</v>
      </c>
      <c r="AA29" s="3">
        <f t="shared" si="4"/>
        <v>1.7934600841463999</v>
      </c>
    </row>
    <row r="30" spans="1:27" x14ac:dyDescent="0.25">
      <c r="A30">
        <v>2018</v>
      </c>
      <c r="B30" s="1">
        <v>2951394.5092000002</v>
      </c>
      <c r="C30" s="1">
        <v>44986.133900000001</v>
      </c>
      <c r="D30" s="1">
        <v>2673391.6740999999</v>
      </c>
      <c r="E30" s="1">
        <f t="shared" si="0"/>
        <v>5669772.3171999995</v>
      </c>
      <c r="F30" s="1">
        <f t="shared" si="1"/>
        <v>141744307.92999998</v>
      </c>
      <c r="G30" s="1">
        <f t="shared" si="2"/>
        <v>141744.30792999998</v>
      </c>
      <c r="H30" s="4">
        <f>G30*EFs!$B$2/1000000</f>
        <v>7.9135847117318985</v>
      </c>
      <c r="I30" s="4">
        <f>G30*EFs!$B$3/1000000</f>
        <v>0.45074689921739997</v>
      </c>
      <c r="J30" s="4">
        <f>G30*EFs!$B$4/1000000</f>
        <v>1.5591873872299999E-2</v>
      </c>
      <c r="K30" s="4">
        <f>G30*EFs!$B$5/1000000</f>
        <v>0.17434549875389996</v>
      </c>
      <c r="L30" s="4">
        <f>G30*EFs!$B$6/1000000</f>
        <v>0.6576935887951999</v>
      </c>
      <c r="M30" s="4">
        <f>G30*EFs!$B$7/1000000</f>
        <v>0.63926682876429985</v>
      </c>
      <c r="N30" s="4">
        <f>G30*EFs!$B$8/1000000</f>
        <v>0.59390865022670003</v>
      </c>
      <c r="O30" s="4">
        <f t="shared" si="3"/>
        <v>0.249441633095214</v>
      </c>
      <c r="P30" s="3">
        <f>G30*EFs!$B$10/1000000</f>
        <v>1.4174430792999999E-3</v>
      </c>
      <c r="Q30" s="3">
        <f>G30*EFs!$B$11/1000000</f>
        <v>2.8348861585999998E-2</v>
      </c>
      <c r="R30" s="3">
        <f>G30*EFs!$B$12/1000000</f>
        <v>2.4847777180128996</v>
      </c>
      <c r="S30" s="3">
        <f>G30*EFs!$B$13/1000000</f>
        <v>5.8115166251299991E-2</v>
      </c>
      <c r="T30" s="3">
        <f>G30*EFs!$B$14/1000000</f>
        <v>9.9221015550999998E-3</v>
      </c>
      <c r="U30" s="3">
        <f>G30*EFs!$B$15/1000000</f>
        <v>6.9454710885699988E-2</v>
      </c>
      <c r="V30" s="3">
        <f>G30*EFs!$B$16/1000000</f>
        <v>1.4174430792999999E-2</v>
      </c>
      <c r="W30" s="3">
        <f>G30*EFs!$B$17/1000000</f>
        <v>0.65627614571589987</v>
      </c>
      <c r="X30" s="3">
        <f>G30*EFs!$B$18/1000000</f>
        <v>0.80510766904239983</v>
      </c>
      <c r="Y30" s="3">
        <f>G30*EFs!$B$19/1000000</f>
        <v>0.33026423747689998</v>
      </c>
      <c r="Z30" s="3">
        <f>G30*EFs!$B$20/1000000</f>
        <v>1.4174430792999999</v>
      </c>
      <c r="AA30" s="3">
        <f t="shared" si="4"/>
        <v>1.7916480522351996</v>
      </c>
    </row>
    <row r="31" spans="1:27" x14ac:dyDescent="0.25">
      <c r="A31">
        <v>2019</v>
      </c>
      <c r="B31" s="1">
        <v>2940926.7118000002</v>
      </c>
      <c r="C31" s="1">
        <v>44376.024700000002</v>
      </c>
      <c r="D31" s="1">
        <v>2675669.8919000002</v>
      </c>
      <c r="E31" s="1">
        <f t="shared" si="0"/>
        <v>5660972.6283999998</v>
      </c>
      <c r="F31" s="1">
        <f t="shared" si="1"/>
        <v>141524315.71000001</v>
      </c>
      <c r="G31" s="1">
        <f t="shared" si="2"/>
        <v>141524.31571</v>
      </c>
      <c r="H31" s="4">
        <f>G31*EFs!$B$2/1000000</f>
        <v>7.9013025460893003</v>
      </c>
      <c r="I31" s="4">
        <f>G31*EFs!$B$3/1000000</f>
        <v>0.45004732395780001</v>
      </c>
      <c r="J31" s="4">
        <f>G31*EFs!$B$4/1000000</f>
        <v>1.5567674728099999E-2</v>
      </c>
      <c r="K31" s="4">
        <f>G31*EFs!$B$5/1000000</f>
        <v>0.17407490832329997</v>
      </c>
      <c r="L31" s="4">
        <f>G31*EFs!$B$6/1000000</f>
        <v>0.65667282489439993</v>
      </c>
      <c r="M31" s="4">
        <f>G31*EFs!$B$7/1000000</f>
        <v>0.63827466385209997</v>
      </c>
      <c r="N31" s="4">
        <f>G31*EFs!$B$8/1000000</f>
        <v>0.59298688282489997</v>
      </c>
      <c r="O31" s="4">
        <f t="shared" si="3"/>
        <v>0.24905449078645797</v>
      </c>
      <c r="P31" s="3">
        <f>G31*EFs!$B$10/1000000</f>
        <v>1.4152431570999999E-3</v>
      </c>
      <c r="Q31" s="3">
        <f>G31*EFs!$B$11/1000000</f>
        <v>2.8304863142000002E-2</v>
      </c>
      <c r="R31" s="3">
        <f>G31*EFs!$B$12/1000000</f>
        <v>2.4809212543963004</v>
      </c>
      <c r="S31" s="3">
        <f>G31*EFs!$B$13/1000000</f>
        <v>5.8024969441099992E-2</v>
      </c>
      <c r="T31" s="3">
        <f>G31*EFs!$B$14/1000000</f>
        <v>9.9067020996999999E-3</v>
      </c>
      <c r="U31" s="3">
        <f>G31*EFs!$B$15/1000000</f>
        <v>6.9346914697899997E-2</v>
      </c>
      <c r="V31" s="3">
        <f>G31*EFs!$B$16/1000000</f>
        <v>1.4152431571000001E-2</v>
      </c>
      <c r="W31" s="3">
        <f>G31*EFs!$B$17/1000000</f>
        <v>0.65525758173729987</v>
      </c>
      <c r="X31" s="3">
        <f>G31*EFs!$B$18/1000000</f>
        <v>0.80385811323279988</v>
      </c>
      <c r="Y31" s="3">
        <f>G31*EFs!$B$19/1000000</f>
        <v>0.32975165560429998</v>
      </c>
      <c r="Z31" s="3">
        <f>G31*EFs!$B$20/1000000</f>
        <v>1.4152431570999999</v>
      </c>
      <c r="AA31" s="3">
        <f t="shared" si="4"/>
        <v>1.7888673505743999</v>
      </c>
    </row>
    <row r="32" spans="1:27" x14ac:dyDescent="0.25">
      <c r="A32">
        <v>2020</v>
      </c>
      <c r="B32" s="1">
        <v>2931713.2338</v>
      </c>
      <c r="C32" s="1">
        <v>44021.934200000018</v>
      </c>
      <c r="D32" s="1">
        <v>2677328.9743999988</v>
      </c>
      <c r="E32" s="1">
        <f t="shared" si="0"/>
        <v>5653064.1423999984</v>
      </c>
      <c r="F32" s="1">
        <f t="shared" si="1"/>
        <v>141326603.55999997</v>
      </c>
      <c r="G32" s="1">
        <f t="shared" si="2"/>
        <v>141326.60355999996</v>
      </c>
      <c r="H32" s="4">
        <f>G32*EFs!$B$2/1000000</f>
        <v>7.890264276754797</v>
      </c>
      <c r="I32" s="4">
        <f>G32*EFs!$B$3/1000000</f>
        <v>0.44941859932079986</v>
      </c>
      <c r="J32" s="4">
        <f>G32*EFs!$B$4/1000000</f>
        <v>1.5545926391599997E-2</v>
      </c>
      <c r="K32" s="4">
        <f>G32*EFs!$B$5/1000000</f>
        <v>0.17383172237879996</v>
      </c>
      <c r="L32" s="4">
        <f>G32*EFs!$B$6/1000000</f>
        <v>0.65575544051839985</v>
      </c>
      <c r="M32" s="4">
        <f>G32*EFs!$B$7/1000000</f>
        <v>0.63738298205559984</v>
      </c>
      <c r="N32" s="4">
        <f>G32*EFs!$B$8/1000000</f>
        <v>0.59215846891639989</v>
      </c>
      <c r="O32" s="4">
        <f t="shared" si="3"/>
        <v>0.24870655694488794</v>
      </c>
      <c r="P32" s="3">
        <f>G32*EFs!$B$10/1000000</f>
        <v>1.4132660355999998E-3</v>
      </c>
      <c r="Q32" s="3">
        <f>G32*EFs!$B$11/1000000</f>
        <v>2.8265320711999994E-2</v>
      </c>
      <c r="R32" s="3">
        <f>G32*EFs!$B$12/1000000</f>
        <v>2.477455360406799</v>
      </c>
      <c r="S32" s="3">
        <f>G32*EFs!$B$13/1000000</f>
        <v>5.7943907459599979E-2</v>
      </c>
      <c r="T32" s="3">
        <f>G32*EFs!$B$14/1000000</f>
        <v>9.892862249199998E-3</v>
      </c>
      <c r="U32" s="3">
        <f>G32*EFs!$B$15/1000000</f>
        <v>6.9250035744399988E-2</v>
      </c>
      <c r="V32" s="3">
        <f>G32*EFs!$B$16/1000000</f>
        <v>1.4132660355999997E-2</v>
      </c>
      <c r="W32" s="3">
        <f>G32*EFs!$B$17/1000000</f>
        <v>0.65434217448279985</v>
      </c>
      <c r="X32" s="3">
        <f>G32*EFs!$B$18/1000000</f>
        <v>0.80273510822079974</v>
      </c>
      <c r="Y32" s="3">
        <f>G32*EFs!$B$19/1000000</f>
        <v>0.32929098629479991</v>
      </c>
      <c r="Z32" s="3">
        <f>G32*EFs!$B$20/1000000</f>
        <v>1.4132660355999995</v>
      </c>
      <c r="AA32" s="3">
        <f t="shared" si="4"/>
        <v>1.7863682689983995</v>
      </c>
    </row>
    <row r="33" spans="1:27" x14ac:dyDescent="0.25">
      <c r="A33">
        <v>2021</v>
      </c>
      <c r="B33" s="1">
        <v>2921945.3977000006</v>
      </c>
      <c r="C33" s="1">
        <v>43560.036299999978</v>
      </c>
      <c r="D33" s="1">
        <v>2678804.1594999996</v>
      </c>
      <c r="E33" s="1">
        <f t="shared" si="0"/>
        <v>5644309.5934999995</v>
      </c>
      <c r="F33" s="1">
        <f t="shared" si="1"/>
        <v>141107739.83749998</v>
      </c>
      <c r="G33" s="1">
        <f t="shared" si="2"/>
        <v>141107.73983749998</v>
      </c>
      <c r="H33" s="4">
        <f>G33*EFs!$B$2/1000000</f>
        <v>7.8780451151276232</v>
      </c>
      <c r="I33" s="4">
        <f>G33*EFs!$B$3/1000000</f>
        <v>0.44872261268324992</v>
      </c>
      <c r="J33" s="4">
        <f>G33*EFs!$B$4/1000000</f>
        <v>1.5521851382124998E-2</v>
      </c>
      <c r="K33" s="4">
        <f>G33*EFs!$B$5/1000000</f>
        <v>0.17356252000012495</v>
      </c>
      <c r="L33" s="4">
        <f>G33*EFs!$B$6/1000000</f>
        <v>0.65473991284599986</v>
      </c>
      <c r="M33" s="4">
        <f>G33*EFs!$B$7/1000000</f>
        <v>0.63639590666712487</v>
      </c>
      <c r="N33" s="4">
        <f>G33*EFs!$B$8/1000000</f>
        <v>0.59124142991912498</v>
      </c>
      <c r="O33" s="4">
        <f t="shared" ref="O33:O35" si="5">N33*0.42</f>
        <v>0.2483214005660325</v>
      </c>
      <c r="P33" s="3">
        <f>G33*EFs!$B$10/1000000</f>
        <v>1.4110773983749998E-3</v>
      </c>
      <c r="Q33" s="3">
        <f>G33*EFs!$B$11/1000000</f>
        <v>2.8221547967499996E-2</v>
      </c>
      <c r="R33" s="3">
        <f>G33*EFs!$B$12/1000000</f>
        <v>2.4736186793513744</v>
      </c>
      <c r="S33" s="3">
        <f>G33*EFs!$B$13/1000000</f>
        <v>5.7854173333374989E-2</v>
      </c>
      <c r="T33" s="3">
        <f>G33*EFs!$B$14/1000000</f>
        <v>9.8775417886250005E-3</v>
      </c>
      <c r="U33" s="3">
        <f>G33*EFs!$B$15/1000000</f>
        <v>6.9142792520374988E-2</v>
      </c>
      <c r="V33" s="3">
        <f>G33*EFs!$B$16/1000000</f>
        <v>1.4110773983749998E-2</v>
      </c>
      <c r="W33" s="3">
        <f>G33*EFs!$B$17/1000000</f>
        <v>0.65332883544762488</v>
      </c>
      <c r="X33" s="3">
        <f>G33*EFs!$B$18/1000000</f>
        <v>0.80149196227699981</v>
      </c>
      <c r="Y33" s="3">
        <f>G33*EFs!$B$19/1000000</f>
        <v>0.32878103382137491</v>
      </c>
      <c r="Z33" s="3">
        <f>G33*EFs!$B$20/1000000</f>
        <v>1.4110773983749998</v>
      </c>
      <c r="AA33" s="3">
        <f t="shared" si="4"/>
        <v>1.7836018315459996</v>
      </c>
    </row>
    <row r="34" spans="1:27" x14ac:dyDescent="0.25">
      <c r="A34">
        <v>2022</v>
      </c>
      <c r="B34" s="1">
        <v>2910698.5998999998</v>
      </c>
      <c r="C34" s="1">
        <v>43040.934100001119</v>
      </c>
      <c r="D34" s="1">
        <v>2680371.9726</v>
      </c>
      <c r="E34" s="1">
        <f t="shared" si="0"/>
        <v>5634111.5066000009</v>
      </c>
      <c r="F34" s="1">
        <f t="shared" si="1"/>
        <v>140852787.66500002</v>
      </c>
      <c r="G34" s="1">
        <f t="shared" si="2"/>
        <v>140852.78766500001</v>
      </c>
      <c r="H34" s="4">
        <f>G34*EFs!$B$2/1000000</f>
        <v>7.8638111353369506</v>
      </c>
      <c r="I34" s="4">
        <f>G34*EFs!$B$3/1000000</f>
        <v>0.44791186477470007</v>
      </c>
      <c r="J34" s="4">
        <f>G34*EFs!$B$4/1000000</f>
        <v>1.5493806643150001E-2</v>
      </c>
      <c r="K34" s="4">
        <f>G34*EFs!$B$5/1000000</f>
        <v>0.17324892882795001</v>
      </c>
      <c r="L34" s="4">
        <f>G34*EFs!$B$6/1000000</f>
        <v>0.65355693476560006</v>
      </c>
      <c r="M34" s="4">
        <f>G34*EFs!$B$7/1000000</f>
        <v>0.63524607236914998</v>
      </c>
      <c r="N34" s="4">
        <f>G34*EFs!$B$8/1000000</f>
        <v>0.59017318031635002</v>
      </c>
      <c r="O34" s="4">
        <f t="shared" si="5"/>
        <v>0.247872735732867</v>
      </c>
      <c r="P34" s="3">
        <f>G34*EFs!$B$10/1000000</f>
        <v>1.4085278766500001E-3</v>
      </c>
      <c r="Q34" s="3">
        <f>G34*EFs!$B$11/1000000</f>
        <v>2.8170557533000004E-2</v>
      </c>
      <c r="R34" s="3">
        <f>G34*EFs!$B$12/1000000</f>
        <v>2.4691493677674505</v>
      </c>
      <c r="S34" s="3">
        <f>G34*EFs!$B$13/1000000</f>
        <v>5.7749642942650004E-2</v>
      </c>
      <c r="T34" s="3">
        <f>G34*EFs!$B$14/1000000</f>
        <v>9.8596951365500004E-3</v>
      </c>
      <c r="U34" s="3">
        <f>G34*EFs!$B$15/1000000</f>
        <v>6.9017865955850008E-2</v>
      </c>
      <c r="V34" s="3">
        <f>G34*EFs!$B$16/1000000</f>
        <v>1.4085278766500002E-2</v>
      </c>
      <c r="W34" s="3">
        <f>G34*EFs!$B$17/1000000</f>
        <v>0.65214840688895004</v>
      </c>
      <c r="X34" s="3">
        <f>G34*EFs!$B$18/1000000</f>
        <v>0.80004383393720002</v>
      </c>
      <c r="Y34" s="3">
        <f>G34*EFs!$B$19/1000000</f>
        <v>0.32818699525945005</v>
      </c>
      <c r="Z34" s="3">
        <f>G34*EFs!$B$20/1000000</f>
        <v>1.40852787665</v>
      </c>
      <c r="AA34" s="3">
        <f t="shared" si="4"/>
        <v>1.7803792360856001</v>
      </c>
    </row>
    <row r="35" spans="1:27" x14ac:dyDescent="0.25">
      <c r="A35">
        <v>2023</v>
      </c>
      <c r="B35" s="1">
        <v>2900704.8986999998</v>
      </c>
      <c r="C35" s="1">
        <v>42422.053300000145</v>
      </c>
      <c r="D35" s="1">
        <v>2681763.6948000002</v>
      </c>
      <c r="E35" s="1">
        <f t="shared" si="0"/>
        <v>5624890.6468000002</v>
      </c>
      <c r="F35" s="1">
        <f t="shared" si="1"/>
        <v>140622266.17000002</v>
      </c>
      <c r="G35" s="1">
        <f t="shared" si="2"/>
        <v>140622.26617000002</v>
      </c>
      <c r="H35" s="4">
        <f>G35*EFs!$B$2/1000000</f>
        <v>7.8509411202711004</v>
      </c>
      <c r="I35" s="4">
        <f>G35*EFs!$B$3/1000000</f>
        <v>0.44717880642060009</v>
      </c>
      <c r="J35" s="4">
        <f>G35*EFs!$B$4/1000000</f>
        <v>1.5468449278700001E-2</v>
      </c>
      <c r="K35" s="4">
        <f>G35*EFs!$B$5/1000000</f>
        <v>0.1729653873891</v>
      </c>
      <c r="L35" s="4">
        <f>G35*EFs!$B$6/1000000</f>
        <v>0.65248731502880009</v>
      </c>
      <c r="M35" s="4">
        <f>G35*EFs!$B$7/1000000</f>
        <v>0.63420642042670006</v>
      </c>
      <c r="N35" s="4">
        <f>G35*EFs!$B$8/1000000</f>
        <v>0.58920729525230009</v>
      </c>
      <c r="O35" s="4">
        <f t="shared" si="5"/>
        <v>0.24746706400596602</v>
      </c>
      <c r="P35" s="3">
        <f>G35*EFs!$B$10/1000000</f>
        <v>1.4062226617000001E-3</v>
      </c>
      <c r="Q35" s="3">
        <f>G35*EFs!$B$11/1000000</f>
        <v>2.8124453234000004E-2</v>
      </c>
      <c r="R35" s="3">
        <f>G35*EFs!$B$12/1000000</f>
        <v>2.4651083259601005</v>
      </c>
      <c r="S35" s="3">
        <f>G35*EFs!$B$13/1000000</f>
        <v>5.7655129129700007E-2</v>
      </c>
      <c r="T35" s="3">
        <f>G35*EFs!$B$14/1000000</f>
        <v>9.8435586319000016E-3</v>
      </c>
      <c r="U35" s="3">
        <f>G35*EFs!$B$15/1000000</f>
        <v>6.8904910423300006E-2</v>
      </c>
      <c r="V35" s="3">
        <f>G35*EFs!$B$16/1000000</f>
        <v>1.4062226617000002E-2</v>
      </c>
      <c r="W35" s="3">
        <f>G35*EFs!$B$17/1000000</f>
        <v>0.6510810923671001</v>
      </c>
      <c r="X35" s="3">
        <f>G35*EFs!$B$18/1000000</f>
        <v>0.79873447184560009</v>
      </c>
      <c r="Y35" s="3">
        <f>G35*EFs!$B$19/1000000</f>
        <v>0.32764988017610008</v>
      </c>
      <c r="Z35" s="3">
        <f>G35*EFs!$B$20/1000000</f>
        <v>1.4062226617</v>
      </c>
      <c r="AA35" s="3">
        <f t="shared" si="4"/>
        <v>1.7774654443888003</v>
      </c>
    </row>
  </sheetData>
  <pageMargins left="0.7" right="0.7" top="0.78740157499999996" bottom="0.78740157499999996" header="0.3" footer="0.3"/>
  <pageSetup paperSize="9" orientation="portrait" r:id="rId1"/>
  <ignoredErrors>
    <ignoredError sqref="E2:E3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pane ySplit="1" topLeftCell="A2" activePane="bottomLeft" state="frozen"/>
      <selection pane="bottomLeft" activeCell="E1" sqref="E1"/>
    </sheetView>
  </sheetViews>
  <sheetFormatPr defaultRowHeight="15" x14ac:dyDescent="0.25"/>
  <sheetData>
    <row r="1" spans="1:3" x14ac:dyDescent="0.25">
      <c r="A1" t="s">
        <v>26</v>
      </c>
      <c r="B1" t="s">
        <v>27</v>
      </c>
      <c r="C1" t="s">
        <v>28</v>
      </c>
    </row>
    <row r="2" spans="1:3" x14ac:dyDescent="0.25">
      <c r="A2" t="s">
        <v>7</v>
      </c>
      <c r="B2">
        <v>55.83</v>
      </c>
      <c r="C2" t="s">
        <v>29</v>
      </c>
    </row>
    <row r="3" spans="1:3" x14ac:dyDescent="0.25">
      <c r="A3" t="s">
        <v>8</v>
      </c>
      <c r="B3">
        <v>3.18</v>
      </c>
      <c r="C3" t="s">
        <v>29</v>
      </c>
    </row>
    <row r="4" spans="1:3" x14ac:dyDescent="0.25">
      <c r="A4" t="s">
        <v>9</v>
      </c>
      <c r="B4">
        <v>0.11</v>
      </c>
      <c r="C4" t="s">
        <v>29</v>
      </c>
    </row>
    <row r="5" spans="1:3" x14ac:dyDescent="0.25">
      <c r="A5" t="s">
        <v>10</v>
      </c>
      <c r="B5">
        <v>1.23</v>
      </c>
      <c r="C5" t="s">
        <v>29</v>
      </c>
    </row>
    <row r="6" spans="1:3" x14ac:dyDescent="0.25">
      <c r="A6" t="s">
        <v>11</v>
      </c>
      <c r="B6">
        <v>4.6399999999999997</v>
      </c>
      <c r="C6" t="s">
        <v>29</v>
      </c>
    </row>
    <row r="7" spans="1:3" x14ac:dyDescent="0.25">
      <c r="A7" t="s">
        <v>12</v>
      </c>
      <c r="B7">
        <v>4.51</v>
      </c>
      <c r="C7" t="s">
        <v>29</v>
      </c>
    </row>
    <row r="8" spans="1:3" x14ac:dyDescent="0.25">
      <c r="A8" t="s">
        <v>13</v>
      </c>
      <c r="B8">
        <v>4.1900000000000004</v>
      </c>
      <c r="C8" t="s">
        <v>29</v>
      </c>
    </row>
    <row r="9" spans="1:3" x14ac:dyDescent="0.25">
      <c r="A9" t="s">
        <v>22</v>
      </c>
      <c r="B9">
        <v>42</v>
      </c>
      <c r="C9" t="s">
        <v>30</v>
      </c>
    </row>
    <row r="10" spans="1:3" x14ac:dyDescent="0.25">
      <c r="A10" t="s">
        <v>14</v>
      </c>
      <c r="B10">
        <v>0.01</v>
      </c>
      <c r="C10" t="s">
        <v>31</v>
      </c>
    </row>
    <row r="11" spans="1:3" x14ac:dyDescent="0.25">
      <c r="A11" t="s">
        <v>15</v>
      </c>
      <c r="B11">
        <v>0.2</v>
      </c>
      <c r="C11" t="s">
        <v>31</v>
      </c>
    </row>
    <row r="12" spans="1:3" x14ac:dyDescent="0.25">
      <c r="A12" t="s">
        <v>16</v>
      </c>
      <c r="B12">
        <v>17.53</v>
      </c>
      <c r="C12" t="s">
        <v>31</v>
      </c>
    </row>
    <row r="13" spans="1:3" x14ac:dyDescent="0.25">
      <c r="A13" t="s">
        <v>17</v>
      </c>
      <c r="B13">
        <v>0.41</v>
      </c>
      <c r="C13" t="s">
        <v>31</v>
      </c>
    </row>
    <row r="14" spans="1:3" x14ac:dyDescent="0.25">
      <c r="A14" t="s">
        <v>18</v>
      </c>
      <c r="B14">
        <v>7.0000000000000007E-2</v>
      </c>
      <c r="C14" t="s">
        <v>31</v>
      </c>
    </row>
    <row r="15" spans="1:3" x14ac:dyDescent="0.25">
      <c r="A15" t="s">
        <v>19</v>
      </c>
      <c r="B15">
        <v>0.49</v>
      </c>
      <c r="C15" t="s">
        <v>31</v>
      </c>
    </row>
    <row r="16" spans="1:3" x14ac:dyDescent="0.25">
      <c r="A16" t="s">
        <v>20</v>
      </c>
      <c r="B16">
        <v>0.1</v>
      </c>
      <c r="C16" t="s">
        <v>31</v>
      </c>
    </row>
    <row r="17" spans="1:3" x14ac:dyDescent="0.25">
      <c r="A17" t="s">
        <v>23</v>
      </c>
      <c r="B17">
        <v>4.63</v>
      </c>
      <c r="C17" t="s">
        <v>31</v>
      </c>
    </row>
    <row r="18" spans="1:3" x14ac:dyDescent="0.25">
      <c r="A18" t="s">
        <v>24</v>
      </c>
      <c r="B18">
        <v>5.68</v>
      </c>
      <c r="C18" t="s">
        <v>31</v>
      </c>
    </row>
    <row r="19" spans="1:3" x14ac:dyDescent="0.25">
      <c r="A19" t="s">
        <v>25</v>
      </c>
      <c r="B19">
        <v>2.33</v>
      </c>
      <c r="C19" t="s">
        <v>31</v>
      </c>
    </row>
    <row r="20" spans="1:3" x14ac:dyDescent="0.25">
      <c r="A20" t="s">
        <v>21</v>
      </c>
      <c r="B20">
        <v>10</v>
      </c>
      <c r="C20" s="2" t="s">
        <v>32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reported data</vt:lpstr>
      <vt:lpstr>calcullation</vt:lpstr>
      <vt:lpstr>EFs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DVOŘÁKOVÁ ILONA, Ing.</dc:creator>
  <cp:lastModifiedBy>ILONA DVOŘÁKOVÁ, Ing.</cp:lastModifiedBy>
  <dcterms:created xsi:type="dcterms:W3CDTF">2020-06-11T06:20:53Z</dcterms:created>
  <dcterms:modified xsi:type="dcterms:W3CDTF">2025-03-03T08:38:49Z</dcterms:modified>
</cp:coreProperties>
</file>